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1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12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1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14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15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 GENERAL AHK 2020\GENERAL AHK\1 ΒΑΡΝΑΒΑΣ\FINAL FILES for website\2026\"/>
    </mc:Choice>
  </mc:AlternateContent>
  <xr:revisionPtr revIDLastSave="0" documentId="13_ncr:1_{A66368D0-306E-46AC-8A9C-0B3D0422322A}" xr6:coauthVersionLast="47" xr6:coauthVersionMax="47" xr10:uidLastSave="{00000000-0000-0000-0000-000000000000}"/>
  <bookViews>
    <workbookView xWindow="-110" yWindow="-110" windowWidth="19420" windowHeight="10420" firstSheet="3" activeTab="14" xr2:uid="{5C0F68C2-8A2F-466C-854C-BEF382EA23EF}"/>
  </bookViews>
  <sheets>
    <sheet name="2013" sheetId="14" r:id="rId1"/>
    <sheet name="2014" sheetId="15" r:id="rId2"/>
    <sheet name="2015" sheetId="16" r:id="rId3"/>
    <sheet name="2016" sheetId="17" r:id="rId4"/>
    <sheet name="2017" sheetId="18" r:id="rId5"/>
    <sheet name="2018" sheetId="19" r:id="rId6"/>
    <sheet name="2019" sheetId="20" r:id="rId7"/>
    <sheet name="2020" sheetId="6" r:id="rId8"/>
    <sheet name="2021" sheetId="21" r:id="rId9"/>
    <sheet name="2022" sheetId="22" r:id="rId10"/>
    <sheet name="2023" sheetId="23" r:id="rId11"/>
    <sheet name="2024" sheetId="24" r:id="rId12"/>
    <sheet name="2025" sheetId="25" r:id="rId13"/>
    <sheet name="2026" sheetId="26" r:id="rId14"/>
    <sheet name="2013-26" sheetId="5" r:id="rId15"/>
  </sheets>
  <definedNames>
    <definedName name="_xlnm._FilterDatabase" localSheetId="14" hidden="1">'2013-26'!$T$2:$T$147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8" i="26" l="1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M18" i="26" s="1"/>
  <c r="M16" i="25"/>
  <c r="M15" i="25"/>
  <c r="M14" i="25"/>
  <c r="M13" i="25"/>
  <c r="M12" i="25"/>
  <c r="M11" i="25"/>
  <c r="M10" i="25"/>
  <c r="M9" i="25"/>
  <c r="M8" i="25"/>
  <c r="M7" i="25"/>
  <c r="M6" i="25"/>
  <c r="M5" i="25"/>
  <c r="M4" i="25"/>
  <c r="W18" i="25" s="1"/>
  <c r="M16" i="24"/>
  <c r="M15" i="24"/>
  <c r="M14" i="24"/>
  <c r="M13" i="24"/>
  <c r="M12" i="24"/>
  <c r="M11" i="24"/>
  <c r="M10" i="24"/>
  <c r="M9" i="24"/>
  <c r="M8" i="24"/>
  <c r="M7" i="24"/>
  <c r="M6" i="24"/>
  <c r="M5" i="24"/>
  <c r="M4" i="24"/>
  <c r="W18" i="24" s="1"/>
  <c r="M16" i="23"/>
  <c r="M15" i="23"/>
  <c r="M14" i="23"/>
  <c r="M13" i="23"/>
  <c r="M12" i="23"/>
  <c r="M11" i="23"/>
  <c r="M10" i="23"/>
  <c r="M9" i="23"/>
  <c r="M8" i="23"/>
  <c r="M7" i="23"/>
  <c r="M6" i="23"/>
  <c r="M5" i="23"/>
  <c r="M4" i="23"/>
  <c r="M18" i="23" s="1"/>
  <c r="H15" i="22"/>
  <c r="H14" i="22"/>
  <c r="H13" i="22"/>
  <c r="T12" i="26" a="1"/>
  <c r="Y6" i="26" a="1"/>
  <c r="AD9" i="25" a="1"/>
  <c r="P13" i="26" a="1"/>
  <c r="V7" i="25" a="1"/>
  <c r="S11" i="25" a="1"/>
  <c r="Q16" i="25" a="1"/>
  <c r="AA6" i="25" a="1"/>
  <c r="AD8" i="25" a="1"/>
  <c r="AC16" i="26" a="1"/>
  <c r="W15" i="26" a="1"/>
  <c r="T6" i="25" a="1"/>
  <c r="V9" i="26" a="1"/>
  <c r="AD15" i="26" a="1"/>
  <c r="AA10" i="25" a="1"/>
  <c r="T8" i="25" a="1"/>
  <c r="AC14" i="25" a="1"/>
  <c r="X9" i="25" a="1"/>
  <c r="AE6" i="25" a="1"/>
  <c r="Q11" i="26" a="1"/>
  <c r="Q5" i="25" a="1"/>
  <c r="Y9" i="25" a="1"/>
  <c r="W7" i="25" a="1"/>
  <c r="AA14" i="26" a="1"/>
  <c r="AC8" i="25" a="1"/>
  <c r="W5" i="25" a="1"/>
  <c r="Y8" i="26" a="1"/>
  <c r="Z8" i="26" a="1"/>
  <c r="P7" i="26" a="1"/>
  <c r="V13" i="25" a="1"/>
  <c r="U9" i="25" a="1"/>
  <c r="AC7" i="25" a="1"/>
  <c r="U12" i="25" a="1"/>
  <c r="AB5" i="25" a="1"/>
  <c r="W8" i="25" a="1"/>
  <c r="Q7" i="25" a="1"/>
  <c r="T14" i="25" a="1"/>
  <c r="Y7" i="25" a="1"/>
  <c r="Y14" i="26" a="1"/>
  <c r="U10" i="26" a="1"/>
  <c r="T9" i="25" a="1"/>
  <c r="V11" i="25" a="1"/>
  <c r="R16" i="26" a="1"/>
  <c r="AC15" i="25" a="1"/>
  <c r="T15" i="25" a="1"/>
  <c r="X16" i="26" a="1"/>
  <c r="AC14" i="26" a="1"/>
  <c r="S5" i="26" a="1"/>
  <c r="Z15" i="26" a="1"/>
  <c r="U4" i="26" a="1"/>
  <c r="AD10" i="25" a="1"/>
  <c r="AC5" i="25" a="1"/>
  <c r="AE12" i="25" a="1"/>
  <c r="X4" i="26" a="1"/>
  <c r="R9" i="25" a="1"/>
  <c r="Z10" i="25" a="1"/>
  <c r="AA11" i="26" a="1"/>
  <c r="Q6" i="25" a="1"/>
  <c r="AE4" i="25" a="1"/>
  <c r="Q4" i="26" a="1"/>
  <c r="W14" i="25" a="1"/>
  <c r="Q8" i="25" a="1"/>
  <c r="S10" i="26" a="1"/>
  <c r="Y11" i="25" a="1"/>
  <c r="T16" i="26" a="1"/>
  <c r="AD4" i="25" a="1"/>
  <c r="AB13" i="25" a="1"/>
  <c r="X13" i="25" a="1"/>
  <c r="Q12" i="26" a="1"/>
  <c r="X5" i="26" a="1"/>
  <c r="AC10" i="25" a="1"/>
  <c r="AD11" i="26" a="1"/>
  <c r="AE16" i="25" a="1"/>
  <c r="P10" i="25" a="1"/>
  <c r="R12" i="25" a="1"/>
  <c r="T14" i="26" a="1"/>
  <c r="Y12" i="25" a="1"/>
  <c r="W8" i="26" a="1"/>
  <c r="AE7" i="26" a="1"/>
  <c r="AD13" i="26" a="1"/>
  <c r="AE13" i="25" a="1"/>
  <c r="R11" i="26" a="1"/>
  <c r="Q13" i="25" a="1"/>
  <c r="T11" i="26" a="1"/>
  <c r="P11" i="25" a="1"/>
  <c r="P7" i="25" a="1"/>
  <c r="U8" i="25" a="1"/>
  <c r="W11" i="25" a="1"/>
  <c r="AB11" i="26" a="1"/>
  <c r="S9" i="26" a="1"/>
  <c r="R14" i="26" a="1"/>
  <c r="W16" i="26" a="1"/>
  <c r="Y10" i="26" a="1"/>
  <c r="S15" i="25" a="1"/>
  <c r="U10" i="25" a="1"/>
  <c r="U12" i="26" a="1"/>
  <c r="Q5" i="26" a="1"/>
  <c r="S13" i="26" a="1"/>
  <c r="AD8" i="26" a="1"/>
  <c r="R13" i="25" a="1"/>
  <c r="P15" i="26" a="1"/>
  <c r="W12" i="25" a="1"/>
  <c r="X4" i="25" a="1"/>
  <c r="T5" i="26" a="1"/>
  <c r="AA8" i="25" a="1"/>
  <c r="U14" i="26" a="1"/>
  <c r="S15" i="26" a="1"/>
  <c r="P10" i="26" a="1"/>
  <c r="AA15" i="25" a="1"/>
  <c r="AA6" i="26" a="1"/>
  <c r="T6" i="26" a="1"/>
  <c r="AA4" i="25" a="1"/>
  <c r="T7" i="25" a="1"/>
  <c r="Y13" i="25" a="1"/>
  <c r="U16" i="26" a="1"/>
  <c r="V6" i="26" a="1"/>
  <c r="AE10" i="25" a="1"/>
  <c r="Q14" i="26" a="1"/>
  <c r="Q15" i="25" a="1"/>
  <c r="Q4" i="25" a="1"/>
  <c r="V10" i="25" a="1"/>
  <c r="AA13" i="25" a="1"/>
  <c r="AE11" i="26" a="1"/>
  <c r="U13" i="26" a="1"/>
  <c r="P11" i="26" a="1"/>
  <c r="Y5" i="26" a="1"/>
  <c r="W16" i="25" a="1"/>
  <c r="V8" i="26" a="1"/>
  <c r="Q7" i="26" a="1"/>
  <c r="S14" i="25" a="1"/>
  <c r="R16" i="25" a="1"/>
  <c r="AB8" i="26" a="1"/>
  <c r="Z14" i="25" a="1"/>
  <c r="U11" i="25" a="1"/>
  <c r="P14" i="26" a="1"/>
  <c r="R8" i="25" a="1"/>
  <c r="AC4" i="26" a="1"/>
  <c r="AB4" i="26" a="1"/>
  <c r="V12" i="25" a="1"/>
  <c r="AA5" i="25" a="1"/>
  <c r="U8" i="26" a="1"/>
  <c r="AB11" i="25" a="1"/>
  <c r="T7" i="26" a="1"/>
  <c r="R4" i="25" a="1"/>
  <c r="AD11" i="25" a="1"/>
  <c r="AC10" i="26" a="1"/>
  <c r="X14" i="25" a="1"/>
  <c r="W13" i="25" a="1"/>
  <c r="S7" i="25" a="1"/>
  <c r="X11" i="26" a="1"/>
  <c r="W10" i="25" a="1"/>
  <c r="Z16" i="26" a="1"/>
  <c r="Y15" i="25" a="1"/>
  <c r="S4" i="25" a="1"/>
  <c r="AC9" i="25" a="1"/>
  <c r="AC9" i="26" a="1"/>
  <c r="AC5" i="26" a="1"/>
  <c r="AB10" i="25" a="1"/>
  <c r="R5" i="25" a="1"/>
  <c r="W14" i="26" a="1"/>
  <c r="Z4" i="26" a="1"/>
  <c r="AC13" i="26" a="1"/>
  <c r="Y6" i="25" a="1"/>
  <c r="AC11" i="26" a="1"/>
  <c r="S12" i="25" a="1"/>
  <c r="P8" i="25" a="1"/>
  <c r="Y5" i="25" a="1"/>
  <c r="T15" i="26" a="1"/>
  <c r="AA11" i="25" a="1"/>
  <c r="AE6" i="26" a="1"/>
  <c r="P12" i="26" a="1"/>
  <c r="P16" i="26" a="1"/>
  <c r="S8" i="25" a="1"/>
  <c r="X13" i="26" a="1"/>
  <c r="V10" i="26" a="1"/>
  <c r="AD16" i="26" a="1"/>
  <c r="P16" i="25" a="1"/>
  <c r="Y8" i="25" a="1"/>
  <c r="AA10" i="26" a="1"/>
  <c r="AB12" i="26" a="1"/>
  <c r="AA9" i="25" a="1"/>
  <c r="AB14" i="26" a="1"/>
  <c r="AD4" i="26" a="1"/>
  <c r="T12" i="25" a="1"/>
  <c r="Q16" i="26" a="1"/>
  <c r="V7" i="26" a="1"/>
  <c r="AC12" i="25" a="1"/>
  <c r="AD7" i="26" a="1"/>
  <c r="AE5" i="26" a="1"/>
  <c r="R14" i="25" a="1"/>
  <c r="AA15" i="26" a="1"/>
  <c r="X11" i="25" a="1"/>
  <c r="AD12" i="26" a="1"/>
  <c r="Z11" i="26" a="1"/>
  <c r="W7" i="26" a="1"/>
  <c r="Y14" i="25" a="1"/>
  <c r="Z8" i="25" a="1"/>
  <c r="Y4" i="26" a="1"/>
  <c r="AC15" i="26" a="1"/>
  <c r="U14" i="25" a="1"/>
  <c r="R10" i="26" a="1"/>
  <c r="AB12" i="25" a="1"/>
  <c r="AB16" i="26" a="1"/>
  <c r="X8" i="26" a="1"/>
  <c r="R10" i="25" a="1"/>
  <c r="R15" i="25" a="1"/>
  <c r="S4" i="26" a="1"/>
  <c r="Y13" i="26" a="1"/>
  <c r="R6" i="26" a="1"/>
  <c r="V16" i="26" a="1"/>
  <c r="X10" i="25" a="1"/>
  <c r="AC7" i="26" a="1"/>
  <c r="P15" i="25" a="1"/>
  <c r="AB6" i="25" a="1"/>
  <c r="AA12" i="26" a="1"/>
  <c r="AE14" i="25" a="1"/>
  <c r="Z10" i="26" a="1"/>
  <c r="Z5" i="26" a="1"/>
  <c r="AE14" i="26" a="1"/>
  <c r="Z9" i="26" a="1"/>
  <c r="U15" i="25" a="1"/>
  <c r="AA12" i="25" a="1"/>
  <c r="Y12" i="26" a="1"/>
  <c r="S16" i="26" a="1"/>
  <c r="AC4" i="25" a="1"/>
  <c r="S9" i="25" a="1"/>
  <c r="W4" i="25" a="1"/>
  <c r="AD13" i="25" a="1"/>
  <c r="U7" i="26" a="1"/>
  <c r="R15" i="26" a="1"/>
  <c r="W11" i="26" a="1"/>
  <c r="AE11" i="25" a="1"/>
  <c r="AB6" i="26" a="1"/>
  <c r="X14" i="26" a="1"/>
  <c r="AE15" i="25" a="1"/>
  <c r="U6" i="26" a="1"/>
  <c r="T4" i="25" a="1"/>
  <c r="AE9" i="26" a="1"/>
  <c r="U9" i="26" a="1"/>
  <c r="P6" i="25" a="1"/>
  <c r="X8" i="25" a="1"/>
  <c r="Z12" i="25" a="1"/>
  <c r="V11" i="26" a="1"/>
  <c r="Q13" i="26" a="1"/>
  <c r="R11" i="25" a="1"/>
  <c r="Q10" i="26" a="1"/>
  <c r="W6" i="25" a="1"/>
  <c r="AC6" i="25" a="1"/>
  <c r="V13" i="26" a="1"/>
  <c r="X7" i="25" a="1"/>
  <c r="Q14" i="25" a="1"/>
  <c r="AA16" i="26" a="1"/>
  <c r="S10" i="25" a="1"/>
  <c r="AA9" i="26" a="1"/>
  <c r="P5" i="25" a="1"/>
  <c r="AC8" i="26" a="1"/>
  <c r="V15" i="25" a="1"/>
  <c r="X16" i="25" a="1"/>
  <c r="R4" i="26" a="1"/>
  <c r="S14" i="26" a="1"/>
  <c r="S13" i="25" a="1"/>
  <c r="AB8" i="25" a="1"/>
  <c r="W15" i="25" a="1"/>
  <c r="AA16" i="25" a="1"/>
  <c r="Q9" i="26" a="1"/>
  <c r="AB15" i="26" a="1"/>
  <c r="Y15" i="26" a="1"/>
  <c r="AE5" i="25" a="1"/>
  <c r="Q8" i="26" a="1"/>
  <c r="R12" i="26" a="1"/>
  <c r="AD7" i="25" a="1"/>
  <c r="R5" i="26" a="1"/>
  <c r="S6" i="26" a="1"/>
  <c r="P5" i="26" a="1"/>
  <c r="Q12" i="25" a="1"/>
  <c r="P6" i="26" a="1"/>
  <c r="W9" i="26" a="1"/>
  <c r="Q9" i="25" a="1"/>
  <c r="AA4" i="26" a="1"/>
  <c r="S5" i="25" a="1"/>
  <c r="W6" i="26" a="1"/>
  <c r="AD15" i="25" a="1"/>
  <c r="P9" i="26" a="1"/>
  <c r="W10" i="26" a="1"/>
  <c r="Y16" i="25" a="1"/>
  <c r="Z14" i="26" a="1"/>
  <c r="Q15" i="26" a="1"/>
  <c r="AD14" i="25" a="1"/>
  <c r="AD16" i="25" a="1"/>
  <c r="Y10" i="25" a="1"/>
  <c r="Q10" i="25" a="1"/>
  <c r="Z9" i="25" a="1"/>
  <c r="V12" i="26" a="1"/>
  <c r="AA14" i="25" a="1"/>
  <c r="AB7" i="25" a="1"/>
  <c r="AB4" i="25" a="1"/>
  <c r="AD6" i="26" a="1"/>
  <c r="Z7" i="26" a="1"/>
  <c r="Z6" i="25" a="1"/>
  <c r="AD14" i="26" a="1"/>
  <c r="U4" i="25" a="1"/>
  <c r="V4" i="25" a="1"/>
  <c r="Y9" i="26" a="1"/>
  <c r="AD6" i="25" a="1"/>
  <c r="U13" i="25" a="1"/>
  <c r="V14" i="25" a="1"/>
  <c r="Z11" i="25" a="1"/>
  <c r="AE10" i="26" a="1"/>
  <c r="R13" i="26" a="1"/>
  <c r="S16" i="25" a="1"/>
  <c r="AE8" i="25" a="1"/>
  <c r="AC11" i="25" a="1"/>
  <c r="U16" i="25" a="1"/>
  <c r="R7" i="26" a="1"/>
  <c r="R7" i="25" a="1"/>
  <c r="X6" i="26" a="1"/>
  <c r="Z13" i="26" a="1"/>
  <c r="T16" i="25" a="1"/>
  <c r="P13" i="25" a="1"/>
  <c r="X7" i="26" a="1"/>
  <c r="AA7" i="26" a="1"/>
  <c r="X9" i="26" a="1"/>
  <c r="W12" i="26" a="1"/>
  <c r="Y7" i="26" a="1"/>
  <c r="Q6" i="26" a="1"/>
  <c r="AE7" i="25" a="1"/>
  <c r="S7" i="26" a="1"/>
  <c r="T13" i="25" a="1"/>
  <c r="W9" i="25" a="1"/>
  <c r="AD5" i="26" a="1"/>
  <c r="P4" i="25" a="1"/>
  <c r="AE12" i="26" a="1"/>
  <c r="P12" i="25" a="1"/>
  <c r="AB7" i="26" a="1"/>
  <c r="AC12" i="26" a="1"/>
  <c r="AD12" i="25" a="1"/>
  <c r="X15" i="26" a="1"/>
  <c r="U15" i="26" a="1"/>
  <c r="AA5" i="26" a="1"/>
  <c r="U7" i="25" a="1"/>
  <c r="U6" i="25" a="1"/>
  <c r="X6" i="25" a="1"/>
  <c r="U5" i="26" a="1"/>
  <c r="AB13" i="26" a="1"/>
  <c r="X12" i="26" a="1"/>
  <c r="T5" i="25" a="1"/>
  <c r="P9" i="25" a="1"/>
  <c r="T13" i="26" a="1"/>
  <c r="AB15" i="25" a="1"/>
  <c r="P4" i="26" a="1"/>
  <c r="P8" i="26" a="1"/>
  <c r="S6" i="25" a="1"/>
  <c r="Z6" i="26" a="1"/>
  <c r="AB14" i="25" a="1"/>
  <c r="U11" i="26" a="1"/>
  <c r="AA8" i="26" a="1"/>
  <c r="V6" i="25" a="1"/>
  <c r="Z13" i="25" a="1"/>
  <c r="AE16" i="26" a="1"/>
  <c r="T11" i="25" a="1"/>
  <c r="Y4" i="25" a="1"/>
  <c r="AB5" i="26" a="1"/>
  <c r="S11" i="26" a="1"/>
  <c r="R9" i="26" a="1"/>
  <c r="V16" i="25" a="1"/>
  <c r="X15" i="25" a="1"/>
  <c r="W4" i="26" a="1"/>
  <c r="Z12" i="26" a="1"/>
  <c r="Z16" i="25" a="1"/>
  <c r="AD10" i="26" a="1"/>
  <c r="P14" i="25" a="1"/>
  <c r="T4" i="26" a="1"/>
  <c r="X5" i="25" a="1"/>
  <c r="W5" i="26" a="1"/>
  <c r="T10" i="26" a="1"/>
  <c r="AC6" i="26" a="1"/>
  <c r="AE8" i="26" a="1"/>
  <c r="AE9" i="25" a="1"/>
  <c r="V5" i="26" a="1"/>
  <c r="AE15" i="26" a="1"/>
  <c r="Q11" i="25" a="1"/>
  <c r="AD9" i="26" a="1"/>
  <c r="AC13" i="25" a="1"/>
  <c r="Z15" i="25" a="1"/>
  <c r="S12" i="26" a="1"/>
  <c r="AA7" i="25" a="1"/>
  <c r="V9" i="25" a="1"/>
  <c r="Z4" i="25" a="1"/>
  <c r="T8" i="26" a="1"/>
  <c r="AB16" i="25" a="1"/>
  <c r="AD5" i="25" a="1"/>
  <c r="X10" i="26" a="1"/>
  <c r="W13" i="26" a="1"/>
  <c r="U5" i="25" a="1"/>
  <c r="Y16" i="26" a="1"/>
  <c r="Y11" i="26" a="1"/>
  <c r="AE13" i="26" a="1"/>
  <c r="AB9" i="26" a="1"/>
  <c r="AC16" i="25" a="1"/>
  <c r="Z5" i="25" a="1"/>
  <c r="S8" i="26" a="1"/>
  <c r="V8" i="25" a="1"/>
  <c r="T10" i="25" a="1"/>
  <c r="R8" i="26" a="1"/>
  <c r="Z7" i="25" a="1"/>
  <c r="V14" i="26" a="1"/>
  <c r="V5" i="25" a="1"/>
  <c r="AB9" i="25" a="1"/>
  <c r="R6" i="25" a="1"/>
  <c r="T9" i="26" a="1"/>
  <c r="AB10" i="26" a="1"/>
  <c r="V4" i="26" a="1"/>
  <c r="X12" i="25" a="1"/>
  <c r="AA13" i="26" a="1"/>
  <c r="AE4" i="26" a="1"/>
  <c r="V15" i="26" a="1"/>
  <c r="Q10" i="26" l="1"/>
  <c r="AC10" i="26"/>
  <c r="Z12" i="26"/>
  <c r="Q14" i="26"/>
  <c r="W14" i="26"/>
  <c r="AC14" i="26"/>
  <c r="T16" i="26"/>
  <c r="Z16" i="26"/>
  <c r="P5" i="26"/>
  <c r="V5" i="26"/>
  <c r="AB5" i="26"/>
  <c r="S7" i="26"/>
  <c r="Y7" i="26"/>
  <c r="AE7" i="26"/>
  <c r="P9" i="26"/>
  <c r="V9" i="26"/>
  <c r="AB9" i="26"/>
  <c r="S11" i="26"/>
  <c r="Y11" i="26"/>
  <c r="AE11" i="26"/>
  <c r="P13" i="26"/>
  <c r="V13" i="26"/>
  <c r="AB13" i="26"/>
  <c r="S15" i="26"/>
  <c r="Y15" i="26"/>
  <c r="AE15" i="26"/>
  <c r="U4" i="26"/>
  <c r="AA4" i="26"/>
  <c r="R6" i="26"/>
  <c r="X6" i="26"/>
  <c r="AD6" i="26"/>
  <c r="U8" i="26"/>
  <c r="AA8" i="26"/>
  <c r="R10" i="26"/>
  <c r="X10" i="26"/>
  <c r="AD10" i="26"/>
  <c r="U12" i="26"/>
  <c r="AA12" i="26"/>
  <c r="R14" i="26"/>
  <c r="X14" i="26"/>
  <c r="AD14" i="26"/>
  <c r="U16" i="26"/>
  <c r="AA16" i="26"/>
  <c r="Q5" i="26"/>
  <c r="T4" i="26"/>
  <c r="W5" i="26"/>
  <c r="AC5" i="26"/>
  <c r="Z7" i="26"/>
  <c r="W13" i="26"/>
  <c r="T15" i="26"/>
  <c r="P4" i="26"/>
  <c r="V4" i="26"/>
  <c r="AB4" i="26"/>
  <c r="S6" i="26"/>
  <c r="Y6" i="26"/>
  <c r="AE6" i="26"/>
  <c r="P8" i="26"/>
  <c r="V8" i="26"/>
  <c r="AB8" i="26"/>
  <c r="S10" i="26"/>
  <c r="Y10" i="26"/>
  <c r="AE10" i="26"/>
  <c r="P12" i="26"/>
  <c r="V12" i="26"/>
  <c r="AB12" i="26"/>
  <c r="S14" i="26"/>
  <c r="Y14" i="26"/>
  <c r="AE14" i="26"/>
  <c r="P16" i="26"/>
  <c r="V16" i="26"/>
  <c r="AB16" i="26"/>
  <c r="Z4" i="26"/>
  <c r="T7" i="26"/>
  <c r="Q9" i="26"/>
  <c r="W9" i="26"/>
  <c r="AC9" i="26"/>
  <c r="T11" i="26"/>
  <c r="Z11" i="26"/>
  <c r="Q13" i="26"/>
  <c r="AC13" i="26"/>
  <c r="Z15" i="26"/>
  <c r="R5" i="26"/>
  <c r="X5" i="26"/>
  <c r="AD5" i="26"/>
  <c r="U7" i="26"/>
  <c r="AA7" i="26"/>
  <c r="R9" i="26"/>
  <c r="X9" i="26"/>
  <c r="AD9" i="26"/>
  <c r="U11" i="26"/>
  <c r="AA11" i="26"/>
  <c r="R13" i="26"/>
  <c r="X13" i="26"/>
  <c r="AD13" i="26"/>
  <c r="U15" i="26"/>
  <c r="AA15" i="26"/>
  <c r="AC6" i="26"/>
  <c r="AC4" i="26"/>
  <c r="T6" i="26"/>
  <c r="Q16" i="26"/>
  <c r="W16" i="26"/>
  <c r="AC16" i="26"/>
  <c r="Z8" i="26"/>
  <c r="Q8" i="26"/>
  <c r="W8" i="26"/>
  <c r="AC8" i="26"/>
  <c r="T10" i="26"/>
  <c r="Z10" i="26"/>
  <c r="Q12" i="26"/>
  <c r="W12" i="26"/>
  <c r="T14" i="26"/>
  <c r="S5" i="26"/>
  <c r="Y5" i="26"/>
  <c r="AE5" i="26"/>
  <c r="P7" i="26"/>
  <c r="V7" i="26"/>
  <c r="AB7" i="26"/>
  <c r="S9" i="26"/>
  <c r="Y9" i="26"/>
  <c r="AE9" i="26"/>
  <c r="P11" i="26"/>
  <c r="V11" i="26"/>
  <c r="AB11" i="26"/>
  <c r="S13" i="26"/>
  <c r="Y13" i="26"/>
  <c r="AE13" i="26"/>
  <c r="P15" i="26"/>
  <c r="V15" i="26"/>
  <c r="AB15" i="26"/>
  <c r="W6" i="26"/>
  <c r="Q4" i="26"/>
  <c r="Z6" i="26"/>
  <c r="AC12" i="26"/>
  <c r="Z14" i="26"/>
  <c r="R4" i="26"/>
  <c r="X4" i="26"/>
  <c r="AD4" i="26"/>
  <c r="U6" i="26"/>
  <c r="AA6" i="26"/>
  <c r="R8" i="26"/>
  <c r="X8" i="26"/>
  <c r="AD8" i="26"/>
  <c r="U10" i="26"/>
  <c r="AA10" i="26"/>
  <c r="R12" i="26"/>
  <c r="X12" i="26"/>
  <c r="AD12" i="26"/>
  <c r="U14" i="26"/>
  <c r="AA14" i="26"/>
  <c r="R16" i="26"/>
  <c r="X16" i="26"/>
  <c r="AD16" i="26"/>
  <c r="Q15" i="26"/>
  <c r="W15" i="26"/>
  <c r="AC15" i="26"/>
  <c r="T5" i="26"/>
  <c r="Q7" i="26"/>
  <c r="W7" i="26"/>
  <c r="AC7" i="26"/>
  <c r="T9" i="26"/>
  <c r="Z9" i="26"/>
  <c r="Q11" i="26"/>
  <c r="W11" i="26"/>
  <c r="T13" i="26"/>
  <c r="S4" i="26"/>
  <c r="Y4" i="26"/>
  <c r="AE4" i="26"/>
  <c r="P6" i="26"/>
  <c r="V6" i="26"/>
  <c r="AB6" i="26"/>
  <c r="S8" i="26"/>
  <c r="Y8" i="26"/>
  <c r="AE8" i="26"/>
  <c r="P10" i="26"/>
  <c r="V10" i="26"/>
  <c r="AB10" i="26"/>
  <c r="S12" i="26"/>
  <c r="Y12" i="26"/>
  <c r="AE12" i="26"/>
  <c r="P14" i="26"/>
  <c r="V14" i="26"/>
  <c r="AB14" i="26"/>
  <c r="S16" i="26"/>
  <c r="Y16" i="26"/>
  <c r="AE16" i="26"/>
  <c r="Q6" i="26"/>
  <c r="W4" i="26"/>
  <c r="Z5" i="26"/>
  <c r="AC11" i="26"/>
  <c r="Z13" i="26"/>
  <c r="U5" i="26"/>
  <c r="AA5" i="26"/>
  <c r="R7" i="26"/>
  <c r="X7" i="26"/>
  <c r="AD7" i="26"/>
  <c r="U9" i="26"/>
  <c r="AA9" i="26"/>
  <c r="R11" i="26"/>
  <c r="X11" i="26"/>
  <c r="AD11" i="26"/>
  <c r="U13" i="26"/>
  <c r="AA13" i="26"/>
  <c r="R15" i="26"/>
  <c r="X15" i="26"/>
  <c r="AD15" i="26"/>
  <c r="T8" i="26"/>
  <c r="W10" i="26"/>
  <c r="T12" i="26"/>
  <c r="X10" i="25"/>
  <c r="R14" i="25"/>
  <c r="X14" i="25"/>
  <c r="AD14" i="25"/>
  <c r="U16" i="25"/>
  <c r="AA16" i="25"/>
  <c r="Q5" i="25"/>
  <c r="W5" i="25"/>
  <c r="AC5" i="25"/>
  <c r="T7" i="25"/>
  <c r="Z7" i="25"/>
  <c r="Q9" i="25"/>
  <c r="W9" i="25"/>
  <c r="AC9" i="25"/>
  <c r="T11" i="25"/>
  <c r="Z11" i="25"/>
  <c r="Q13" i="25"/>
  <c r="W13" i="25"/>
  <c r="AC13" i="25"/>
  <c r="T15" i="25"/>
  <c r="Z15" i="25"/>
  <c r="U8" i="25"/>
  <c r="Y10" i="25"/>
  <c r="S14" i="25"/>
  <c r="AB16" i="25"/>
  <c r="R5" i="25"/>
  <c r="X5" i="25"/>
  <c r="AD5" i="25"/>
  <c r="U7" i="25"/>
  <c r="AA7" i="25"/>
  <c r="R9" i="25"/>
  <c r="X9" i="25"/>
  <c r="AD9" i="25"/>
  <c r="U11" i="25"/>
  <c r="AA11" i="25"/>
  <c r="R13" i="25"/>
  <c r="X13" i="25"/>
  <c r="AD13" i="25"/>
  <c r="U15" i="25"/>
  <c r="AA15" i="25"/>
  <c r="U4" i="25"/>
  <c r="AA12" i="25"/>
  <c r="Y6" i="25"/>
  <c r="S10" i="25"/>
  <c r="Y14" i="25"/>
  <c r="V16" i="25"/>
  <c r="Q4" i="25"/>
  <c r="W4" i="25"/>
  <c r="AC4" i="25"/>
  <c r="T6" i="25"/>
  <c r="Z6" i="25"/>
  <c r="Q8" i="25"/>
  <c r="W8" i="25"/>
  <c r="AC8" i="25"/>
  <c r="T10" i="25"/>
  <c r="Z10" i="25"/>
  <c r="Q12" i="25"/>
  <c r="W12" i="25"/>
  <c r="AC12" i="25"/>
  <c r="T14" i="25"/>
  <c r="Z14" i="25"/>
  <c r="Q16" i="25"/>
  <c r="W16" i="25"/>
  <c r="AC16" i="25"/>
  <c r="S9" i="25"/>
  <c r="Y9" i="25"/>
  <c r="AE9" i="25"/>
  <c r="P11" i="25"/>
  <c r="V11" i="25"/>
  <c r="AB11" i="25"/>
  <c r="S13" i="25"/>
  <c r="Y13" i="25"/>
  <c r="AE13" i="25"/>
  <c r="P15" i="25"/>
  <c r="V15" i="25"/>
  <c r="AB15" i="25"/>
  <c r="AA4" i="25"/>
  <c r="U12" i="25"/>
  <c r="AB8" i="25"/>
  <c r="AB12" i="25"/>
  <c r="AE5" i="25"/>
  <c r="R4" i="25"/>
  <c r="X4" i="25"/>
  <c r="AD4" i="25"/>
  <c r="U6" i="25"/>
  <c r="AA6" i="25"/>
  <c r="R8" i="25"/>
  <c r="X8" i="25"/>
  <c r="AD8" i="25"/>
  <c r="U10" i="25"/>
  <c r="AA10" i="25"/>
  <c r="R12" i="25"/>
  <c r="X12" i="25"/>
  <c r="AD12" i="25"/>
  <c r="U14" i="25"/>
  <c r="AA14" i="25"/>
  <c r="R16" i="25"/>
  <c r="X16" i="25"/>
  <c r="AD16" i="25"/>
  <c r="X6" i="25"/>
  <c r="P4" i="25"/>
  <c r="P8" i="25"/>
  <c r="P16" i="25"/>
  <c r="P7" i="25"/>
  <c r="T5" i="25"/>
  <c r="Z5" i="25"/>
  <c r="Q7" i="25"/>
  <c r="W7" i="25"/>
  <c r="AC7" i="25"/>
  <c r="T9" i="25"/>
  <c r="Z9" i="25"/>
  <c r="Q11" i="25"/>
  <c r="W11" i="25"/>
  <c r="AC11" i="25"/>
  <c r="T13" i="25"/>
  <c r="Z13" i="25"/>
  <c r="Q15" i="25"/>
  <c r="W15" i="25"/>
  <c r="AC15" i="25"/>
  <c r="R6" i="25"/>
  <c r="AD10" i="25"/>
  <c r="AE6" i="25"/>
  <c r="AE14" i="25"/>
  <c r="AB7" i="25"/>
  <c r="S4" i="25"/>
  <c r="Y4" i="25"/>
  <c r="AE4" i="25"/>
  <c r="P6" i="25"/>
  <c r="V6" i="25"/>
  <c r="AB6" i="25"/>
  <c r="S8" i="25"/>
  <c r="Y8" i="25"/>
  <c r="AE8" i="25"/>
  <c r="P10" i="25"/>
  <c r="V10" i="25"/>
  <c r="AB10" i="25"/>
  <c r="S12" i="25"/>
  <c r="Y12" i="25"/>
  <c r="AE12" i="25"/>
  <c r="P14" i="25"/>
  <c r="V14" i="25"/>
  <c r="AB14" i="25"/>
  <c r="S16" i="25"/>
  <c r="Y16" i="25"/>
  <c r="AE16" i="25"/>
  <c r="AD6" i="25"/>
  <c r="AB4" i="25"/>
  <c r="P12" i="25"/>
  <c r="Y5" i="25"/>
  <c r="U5" i="25"/>
  <c r="AA5" i="25"/>
  <c r="R7" i="25"/>
  <c r="X7" i="25"/>
  <c r="AD7" i="25"/>
  <c r="U9" i="25"/>
  <c r="AA9" i="25"/>
  <c r="R11" i="25"/>
  <c r="X11" i="25"/>
  <c r="AD11" i="25"/>
  <c r="U13" i="25"/>
  <c r="AA13" i="25"/>
  <c r="R15" i="25"/>
  <c r="X15" i="25"/>
  <c r="AD15" i="25"/>
  <c r="R10" i="25"/>
  <c r="V4" i="25"/>
  <c r="V8" i="25"/>
  <c r="V12" i="25"/>
  <c r="V7" i="25"/>
  <c r="T4" i="25"/>
  <c r="Z4" i="25"/>
  <c r="Q6" i="25"/>
  <c r="W6" i="25"/>
  <c r="AC6" i="25"/>
  <c r="T8" i="25"/>
  <c r="Z8" i="25"/>
  <c r="Q10" i="25"/>
  <c r="W10" i="25"/>
  <c r="AC10" i="25"/>
  <c r="T12" i="25"/>
  <c r="Z12" i="25"/>
  <c r="Q14" i="25"/>
  <c r="W14" i="25"/>
  <c r="AC14" i="25"/>
  <c r="T16" i="25"/>
  <c r="Z16" i="25"/>
  <c r="AA8" i="25"/>
  <c r="S6" i="25"/>
  <c r="AE10" i="25"/>
  <c r="S5" i="25"/>
  <c r="P5" i="25"/>
  <c r="V5" i="25"/>
  <c r="AB5" i="25"/>
  <c r="S7" i="25"/>
  <c r="Y7" i="25"/>
  <c r="AE7" i="25"/>
  <c r="P9" i="25"/>
  <c r="V9" i="25"/>
  <c r="AB9" i="25"/>
  <c r="S11" i="25"/>
  <c r="Y11" i="25"/>
  <c r="AE11" i="25"/>
  <c r="P13" i="25"/>
  <c r="V13" i="25"/>
  <c r="AB13" i="25"/>
  <c r="S15" i="25"/>
  <c r="Y15" i="25"/>
  <c r="AE15" i="25"/>
  <c r="M18" i="25"/>
  <c r="M18" i="24"/>
  <c r="W18" i="23"/>
  <c r="H12" i="22"/>
  <c r="H11" i="22"/>
  <c r="H10" i="22"/>
  <c r="H7" i="22" l="1"/>
  <c r="H8" i="22"/>
  <c r="H9" i="22"/>
  <c r="B4" i="22" l="1"/>
  <c r="B5" i="22"/>
  <c r="B6" i="22"/>
  <c r="G4" i="22" l="1"/>
  <c r="H4" i="22"/>
  <c r="I4" i="22"/>
  <c r="J4" i="22"/>
  <c r="G5" i="22"/>
  <c r="H5" i="22"/>
  <c r="I5" i="22"/>
  <c r="J5" i="22"/>
  <c r="G6" i="22"/>
  <c r="H6" i="22"/>
  <c r="I6" i="22"/>
  <c r="J6" i="22"/>
  <c r="E4" i="22"/>
  <c r="H42" i="21"/>
  <c r="H41" i="21"/>
  <c r="H40" i="21"/>
  <c r="L16" i="22" l="1"/>
  <c r="L15" i="22"/>
  <c r="L14" i="22"/>
  <c r="L13" i="22"/>
  <c r="L12" i="22"/>
  <c r="L11" i="22"/>
  <c r="L10" i="22"/>
  <c r="L9" i="22"/>
  <c r="L8" i="22"/>
  <c r="L7" i="22"/>
  <c r="L6" i="22"/>
  <c r="L5" i="22"/>
  <c r="L4" i="22"/>
  <c r="U18" i="22" s="1"/>
  <c r="H4" i="21"/>
  <c r="H5" i="21"/>
  <c r="H6" i="21"/>
  <c r="L18" i="22" l="1"/>
  <c r="AE4" i="21"/>
  <c r="AE5" i="21"/>
  <c r="AE6" i="21"/>
  <c r="AE7" i="21"/>
  <c r="AE8" i="21"/>
  <c r="AE9" i="21"/>
  <c r="AE10" i="21"/>
  <c r="AE11" i="21"/>
  <c r="AE12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E36" i="21"/>
  <c r="AE37" i="21"/>
  <c r="AE38" i="21"/>
  <c r="AE39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U18" i="16" l="1"/>
  <c r="U18" i="17"/>
  <c r="U18" i="18"/>
  <c r="U18" i="19"/>
  <c r="U18" i="20"/>
  <c r="U18" i="6"/>
  <c r="U18" i="21"/>
  <c r="L18" i="16"/>
  <c r="L18" i="17"/>
  <c r="L18" i="18"/>
  <c r="L18" i="19"/>
  <c r="L18" i="20"/>
  <c r="L18" i="6"/>
  <c r="L18" i="21"/>
  <c r="L18" i="14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AD4" i="21" l="1"/>
  <c r="AD6" i="21"/>
  <c r="AD5" i="21"/>
  <c r="U18" i="14" l="1"/>
  <c r="U18" i="15" l="1"/>
  <c r="L18" i="15"/>
  <c r="R13" i="6" a="1"/>
  <c r="X7" i="15" a="1"/>
  <c r="Q12" i="22" a="1"/>
  <c r="P15" i="20" a="1"/>
  <c r="AC12" i="24" a="1"/>
  <c r="W8" i="6" a="1"/>
  <c r="Y7" i="19" a="1"/>
  <c r="X4" i="20" a="1"/>
  <c r="V14" i="18" a="1"/>
  <c r="AB16" i="24" a="1"/>
  <c r="Y5" i="21" a="1"/>
  <c r="AA11" i="23" a="1"/>
  <c r="Z9" i="16" a="1"/>
  <c r="AA5" i="15" a="1"/>
  <c r="S6" i="6" a="1"/>
  <c r="U9" i="6" a="1"/>
  <c r="X7" i="19" a="1"/>
  <c r="X9" i="20" a="1"/>
  <c r="P16" i="20" a="1"/>
  <c r="Y16" i="19" a="1"/>
  <c r="AC11" i="23" a="1"/>
  <c r="W13" i="19" a="1"/>
  <c r="V6" i="24" a="1"/>
  <c r="AA13" i="24" a="1"/>
  <c r="Q13" i="23" a="1"/>
  <c r="T5" i="18" a="1"/>
  <c r="S7" i="16" a="1"/>
  <c r="T13" i="20" a="1"/>
  <c r="Q12" i="20" a="1"/>
  <c r="Q6" i="18" a="1"/>
  <c r="T16" i="18" a="1"/>
  <c r="AA7" i="6" a="1"/>
  <c r="P14" i="23" a="1"/>
  <c r="T16" i="17" a="1"/>
  <c r="W12" i="15" a="1"/>
  <c r="V7" i="22" a="1"/>
  <c r="Q4" i="22" a="1"/>
  <c r="Q6" i="23" a="1"/>
  <c r="Q12" i="14" a="1"/>
  <c r="X5" i="14" a="1"/>
  <c r="R12" i="24" a="1"/>
  <c r="W4" i="20" a="1"/>
  <c r="S10" i="6" a="1"/>
  <c r="S4" i="16" a="1"/>
  <c r="Q13" i="18" a="1"/>
  <c r="S14" i="21" a="1"/>
  <c r="W16" i="19" a="1"/>
  <c r="Q10" i="18" a="1"/>
  <c r="V11" i="6" a="1"/>
  <c r="AA5" i="20" a="1"/>
  <c r="Y14" i="18" a="1"/>
  <c r="AA6" i="6" a="1"/>
  <c r="Q4" i="16" a="1"/>
  <c r="X15" i="6" a="1"/>
  <c r="S13" i="18" a="1"/>
  <c r="O11" i="21" a="1"/>
  <c r="Z9" i="21" a="1"/>
  <c r="S12" i="20" a="1"/>
  <c r="Z6" i="18" a="1"/>
  <c r="AA7" i="15" a="1"/>
  <c r="R11" i="17" a="1"/>
  <c r="T6" i="23" a="1"/>
  <c r="W6" i="15" a="1"/>
  <c r="S16" i="14" a="1"/>
  <c r="R6" i="23" a="1"/>
  <c r="O5" i="22" a="1"/>
  <c r="V11" i="20" a="1"/>
  <c r="T11" i="14" a="1"/>
  <c r="P12" i="24" a="1"/>
  <c r="Q10" i="14" a="1"/>
  <c r="Z7" i="21" a="1"/>
  <c r="T6" i="21" a="1"/>
  <c r="S11" i="21" a="1"/>
  <c r="U9" i="24" a="1"/>
  <c r="Y13" i="17" a="1"/>
  <c r="AA13" i="15" a="1"/>
  <c r="S9" i="20" a="1"/>
  <c r="W4" i="23" a="1"/>
  <c r="U6" i="17" a="1"/>
  <c r="P8" i="17" a="1"/>
  <c r="U9" i="20" a="1"/>
  <c r="R16" i="17" a="1"/>
  <c r="S14" i="6" a="1"/>
  <c r="W6" i="23" a="1"/>
  <c r="S12" i="14" a="1"/>
  <c r="P16" i="19" a="1"/>
  <c r="Z11" i="21" a="1"/>
  <c r="AE5" i="24" a="1"/>
  <c r="T14" i="21" a="1"/>
  <c r="Z13" i="20" a="1"/>
  <c r="O13" i="16" a="1"/>
  <c r="T11" i="22" a="1"/>
  <c r="S10" i="20" a="1"/>
  <c r="R13" i="20" a="1"/>
  <c r="U12" i="17" a="1"/>
  <c r="V10" i="20" a="1"/>
  <c r="P15" i="24" a="1"/>
  <c r="Z13" i="16" a="1"/>
  <c r="O16" i="19" a="1"/>
  <c r="V12" i="23" a="1"/>
  <c r="Z7" i="22" a="1"/>
  <c r="Z11" i="22" a="1"/>
  <c r="V4" i="21" a="1"/>
  <c r="Z11" i="23" a="1"/>
  <c r="S16" i="23" a="1"/>
  <c r="R5" i="22" a="1"/>
  <c r="U16" i="18" a="1"/>
  <c r="Y13" i="24" a="1"/>
  <c r="V10" i="23" a="1"/>
  <c r="X14" i="24" a="1"/>
  <c r="O9" i="15" a="1"/>
  <c r="S15" i="16" a="1"/>
  <c r="Q8" i="6" a="1"/>
  <c r="U8" i="21" a="1"/>
  <c r="P4" i="17" a="1"/>
  <c r="W7" i="16" a="1"/>
  <c r="W9" i="20" a="1"/>
  <c r="V8" i="16" a="1"/>
  <c r="Q6" i="16" a="1"/>
  <c r="U7" i="19" a="1"/>
  <c r="W8" i="22" a="1"/>
  <c r="X7" i="14" a="1"/>
  <c r="Y5" i="15" a="1"/>
  <c r="T4" i="17" a="1"/>
  <c r="X6" i="18" a="1"/>
  <c r="P5" i="21" a="1"/>
  <c r="AC11" i="24" a="1"/>
  <c r="P7" i="15" a="1"/>
  <c r="Z16" i="17" a="1"/>
  <c r="O4" i="6" a="1"/>
  <c r="AA7" i="17" a="1"/>
  <c r="T6" i="22" a="1"/>
  <c r="O13" i="19" a="1"/>
  <c r="T4" i="15" a="1"/>
  <c r="Q5" i="6" a="1"/>
  <c r="V9" i="22" a="1"/>
  <c r="V8" i="20" a="1"/>
  <c r="Y5" i="18" a="1"/>
  <c r="W8" i="19" a="1"/>
  <c r="U16" i="20" a="1"/>
  <c r="U14" i="16" a="1"/>
  <c r="Q14" i="16" a="1"/>
  <c r="T5" i="21" a="1"/>
  <c r="W9" i="21" a="1"/>
  <c r="Y14" i="21" a="1"/>
  <c r="U13" i="21" a="1"/>
  <c r="Y8" i="19" a="1"/>
  <c r="O5" i="20" a="1"/>
  <c r="AC8" i="24" a="1"/>
  <c r="Y6" i="15" a="1"/>
  <c r="R13" i="16" a="1"/>
  <c r="W9" i="23" a="1"/>
  <c r="W11" i="21" a="1"/>
  <c r="W5" i="16" a="1"/>
  <c r="W4" i="15" a="1"/>
  <c r="W14" i="21" a="1"/>
  <c r="P13" i="17" a="1"/>
  <c r="Y7" i="20" a="1"/>
  <c r="T16" i="6" a="1"/>
  <c r="R9" i="6" a="1"/>
  <c r="T13" i="6" a="1"/>
  <c r="R7" i="15" a="1"/>
  <c r="T10" i="14" a="1"/>
  <c r="Z11" i="17" a="1"/>
  <c r="Y14" i="17" a="1"/>
  <c r="S11" i="22" a="1"/>
  <c r="V8" i="15" a="1"/>
  <c r="X13" i="16" a="1"/>
  <c r="T7" i="6" a="1"/>
  <c r="X7" i="16" a="1"/>
  <c r="V14" i="20" a="1"/>
  <c r="R9" i="20" a="1"/>
  <c r="U11" i="21" a="1"/>
  <c r="T12" i="21" a="1"/>
  <c r="Y5" i="14" a="1"/>
  <c r="P7" i="20" a="1"/>
  <c r="X12" i="17" a="1"/>
  <c r="S8" i="22" a="1"/>
  <c r="W8" i="20" a="1"/>
  <c r="W13" i="18" a="1"/>
  <c r="P16" i="6" a="1"/>
  <c r="R4" i="20" a="1"/>
  <c r="Z13" i="23" a="1"/>
  <c r="S16" i="16" a="1"/>
  <c r="V13" i="21" a="1"/>
  <c r="R8" i="22" a="1"/>
  <c r="O14" i="22" a="1"/>
  <c r="V11" i="16" a="1"/>
  <c r="S13" i="15" a="1"/>
  <c r="Q11" i="18" a="1"/>
  <c r="V4" i="15" a="1"/>
  <c r="Q14" i="6" a="1"/>
  <c r="T5" i="24" a="1"/>
  <c r="P4" i="23" a="1"/>
  <c r="Q5" i="24" a="1"/>
  <c r="AB4" i="24" a="1"/>
  <c r="Z9" i="20" a="1"/>
  <c r="Z8" i="24" a="1"/>
  <c r="O6" i="6" a="1"/>
  <c r="AA11" i="18" a="1"/>
  <c r="Q9" i="20" a="1"/>
  <c r="R7" i="24" a="1"/>
  <c r="W13" i="22" a="1"/>
  <c r="X6" i="22" a="1"/>
  <c r="S13" i="21" a="1"/>
  <c r="P8" i="22" a="1"/>
  <c r="U11" i="16" a="1"/>
  <c r="R6" i="14" a="1"/>
  <c r="W5" i="19" a="1"/>
  <c r="X15" i="23" a="1"/>
  <c r="AD8" i="24" a="1"/>
  <c r="T10" i="20" a="1"/>
  <c r="AA14" i="23" a="1"/>
  <c r="V8" i="18" a="1"/>
  <c r="Q14" i="23" a="1"/>
  <c r="AA5" i="23" a="1"/>
  <c r="Q16" i="24" a="1"/>
  <c r="P4" i="6" a="1"/>
  <c r="Z6" i="16" a="1"/>
  <c r="P7" i="16" a="1"/>
  <c r="Q9" i="24" a="1"/>
  <c r="U6" i="20" a="1"/>
  <c r="S7" i="18" a="1"/>
  <c r="X12" i="22" a="1"/>
  <c r="P13" i="23" a="1"/>
  <c r="AC4" i="23" a="1"/>
  <c r="O15" i="6" a="1"/>
  <c r="R9" i="18" a="1"/>
  <c r="O14" i="21" a="1"/>
  <c r="W8" i="21" a="1"/>
  <c r="AA7" i="19" a="1"/>
  <c r="Z16" i="22" a="1"/>
  <c r="Q9" i="15" a="1"/>
  <c r="Q4" i="17" a="1"/>
  <c r="V9" i="23" a="1"/>
  <c r="V15" i="17" a="1"/>
  <c r="Z6" i="20" a="1"/>
  <c r="R12" i="20" a="1"/>
  <c r="Z11" i="6" a="1"/>
  <c r="T12" i="24" a="1"/>
  <c r="R10" i="23" a="1"/>
  <c r="O16" i="20" a="1"/>
  <c r="P7" i="6" a="1"/>
  <c r="U10" i="14" a="1"/>
  <c r="U12" i="24" a="1"/>
  <c r="AA15" i="22" a="1"/>
  <c r="W15" i="20" a="1"/>
  <c r="S5" i="21" a="1"/>
  <c r="V7" i="16" a="1"/>
  <c r="O9" i="17" a="1"/>
  <c r="V14" i="23" a="1"/>
  <c r="O6" i="14" a="1"/>
  <c r="Z5" i="17" a="1"/>
  <c r="Z16" i="21" a="1"/>
  <c r="AA8" i="17" a="1"/>
  <c r="Z6" i="22" a="1"/>
  <c r="O13" i="17" a="1"/>
  <c r="T9" i="6" a="1"/>
  <c r="R15" i="21" a="1"/>
  <c r="Z10" i="6" a="1"/>
  <c r="R10" i="6" a="1"/>
  <c r="Z7" i="24" a="1"/>
  <c r="S12" i="16" a="1"/>
  <c r="AA12" i="19" a="1"/>
  <c r="U9" i="18" a="1"/>
  <c r="U7" i="20" a="1"/>
  <c r="Z9" i="22" a="1"/>
  <c r="Q11" i="22" a="1"/>
  <c r="P16" i="21" a="1"/>
  <c r="W16" i="21" a="1"/>
  <c r="T7" i="14" a="1"/>
  <c r="P5" i="20" a="1"/>
  <c r="Y16" i="17" a="1"/>
  <c r="T16" i="22" a="1"/>
  <c r="Y6" i="20" a="1"/>
  <c r="X5" i="6" a="1"/>
  <c r="T12" i="19" a="1"/>
  <c r="R13" i="23" a="1"/>
  <c r="R14" i="14" a="1"/>
  <c r="U11" i="22" a="1"/>
  <c r="R6" i="6" a="1"/>
  <c r="X13" i="19" a="1"/>
  <c r="Z15" i="14" a="1"/>
  <c r="V13" i="24" a="1"/>
  <c r="U12" i="16" a="1"/>
  <c r="AA13" i="18" a="1"/>
  <c r="U6" i="15" a="1"/>
  <c r="AB10" i="23" a="1"/>
  <c r="Q12" i="16" a="1"/>
  <c r="Z4" i="16" a="1"/>
  <c r="V11" i="19" a="1"/>
  <c r="P10" i="17" a="1"/>
  <c r="O10" i="21" a="1"/>
  <c r="AC7" i="24" a="1"/>
  <c r="X5" i="23" a="1"/>
  <c r="X12" i="6" a="1"/>
  <c r="AA8" i="6" a="1"/>
  <c r="AA4" i="23" a="1"/>
  <c r="Z15" i="19" a="1"/>
  <c r="AA11" i="6" a="1"/>
  <c r="Q16" i="19" a="1"/>
  <c r="P6" i="23" a="1"/>
  <c r="W6" i="20" a="1"/>
  <c r="Q7" i="24" a="1"/>
  <c r="O5" i="14" a="1"/>
  <c r="P8" i="15" a="1"/>
  <c r="O16" i="16" a="1"/>
  <c r="W9" i="19" a="1"/>
  <c r="W14" i="14" a="1"/>
  <c r="Q11" i="20" a="1"/>
  <c r="Z12" i="20" a="1"/>
  <c r="S9" i="21" a="1"/>
  <c r="V15" i="16" a="1"/>
  <c r="T10" i="23" a="1"/>
  <c r="U10" i="22" a="1"/>
  <c r="AA16" i="6" a="1"/>
  <c r="Y10" i="23" a="1"/>
  <c r="Z13" i="6" a="1"/>
  <c r="Q4" i="15" a="1"/>
  <c r="U11" i="14" a="1"/>
  <c r="R16" i="21" a="1"/>
  <c r="U7" i="16" a="1"/>
  <c r="AA6" i="18" a="1"/>
  <c r="Z5" i="19" a="1"/>
  <c r="W16" i="15" a="1"/>
  <c r="U11" i="19" a="1"/>
  <c r="P8" i="24" a="1"/>
  <c r="Y11" i="23" a="1"/>
  <c r="AA10" i="20" a="1"/>
  <c r="S6" i="19" a="1"/>
  <c r="AA11" i="19" a="1"/>
  <c r="W15" i="18" a="1"/>
  <c r="X8" i="24" a="1"/>
  <c r="W14" i="6" a="1"/>
  <c r="Z15" i="17" a="1"/>
  <c r="Q8" i="17" a="1"/>
  <c r="W13" i="15" a="1"/>
  <c r="S5" i="18" a="1"/>
  <c r="Q13" i="21" a="1"/>
  <c r="O10" i="16" a="1"/>
  <c r="U15" i="19" a="1"/>
  <c r="O7" i="6" a="1"/>
  <c r="U14" i="24" a="1"/>
  <c r="AC5" i="23" a="1"/>
  <c r="AC14" i="24" a="1"/>
  <c r="Y8" i="24" a="1"/>
  <c r="AA8" i="22" a="1"/>
  <c r="U12" i="23" a="1"/>
  <c r="X10" i="17" a="1"/>
  <c r="V13" i="17" a="1"/>
  <c r="W4" i="6" a="1"/>
  <c r="AD13" i="23" a="1"/>
  <c r="AB14" i="24" a="1"/>
  <c r="W14" i="23" a="1"/>
  <c r="Y7" i="23" a="1"/>
  <c r="U4" i="19" a="1"/>
  <c r="T8" i="15" a="1"/>
  <c r="AE11" i="24" a="1"/>
  <c r="R9" i="19" a="1"/>
  <c r="Z16" i="24" a="1"/>
  <c r="U4" i="20" a="1"/>
  <c r="W10" i="21" a="1"/>
  <c r="Z14" i="19" a="1"/>
  <c r="V5" i="15" a="1"/>
  <c r="O11" i="19" a="1"/>
  <c r="P11" i="18" a="1"/>
  <c r="AA9" i="17" a="1"/>
  <c r="P7" i="19" a="1"/>
  <c r="R5" i="6" a="1"/>
  <c r="Z12" i="6" a="1"/>
  <c r="P12" i="22" a="1"/>
  <c r="T11" i="16" a="1"/>
  <c r="O14" i="19" a="1"/>
  <c r="U7" i="22" a="1"/>
  <c r="T14" i="14" a="1"/>
  <c r="P15" i="21" a="1"/>
  <c r="Z10" i="23" a="1"/>
  <c r="Y8" i="18" a="1"/>
  <c r="Q9" i="14" a="1"/>
  <c r="S5" i="24" a="1"/>
  <c r="R12" i="17" a="1"/>
  <c r="X7" i="24" a="1"/>
  <c r="V12" i="16" a="1"/>
  <c r="U12" i="15" a="1"/>
  <c r="Y9" i="18" a="1"/>
  <c r="Y15" i="14" a="1"/>
  <c r="AB11" i="23" a="1"/>
  <c r="R15" i="19" a="1"/>
  <c r="Z4" i="6" a="1"/>
  <c r="X10" i="20" a="1"/>
  <c r="P12" i="15" a="1"/>
  <c r="O16" i="14" a="1"/>
  <c r="AE6" i="24" a="1"/>
  <c r="Q8" i="14" a="1"/>
  <c r="W7" i="23" a="1"/>
  <c r="W4" i="16" a="1"/>
  <c r="T13" i="23" a="1"/>
  <c r="T16" i="14" a="1"/>
  <c r="S12" i="23" a="1"/>
  <c r="X7" i="20" a="1"/>
  <c r="V12" i="14" a="1"/>
  <c r="Z9" i="24" a="1"/>
  <c r="P6" i="19" a="1"/>
  <c r="Y4" i="21" a="1"/>
  <c r="Q13" i="22" a="1"/>
  <c r="AA14" i="20" a="1"/>
  <c r="O12" i="16" a="1"/>
  <c r="W7" i="15" a="1"/>
  <c r="U11" i="18" a="1"/>
  <c r="X14" i="22" a="1"/>
  <c r="AD7" i="23" a="1"/>
  <c r="AA11" i="20" a="1"/>
  <c r="Y6" i="6" a="1"/>
  <c r="U15" i="16" a="1"/>
  <c r="S15" i="24" a="1"/>
  <c r="O12" i="17" a="1"/>
  <c r="O11" i="18" a="1"/>
  <c r="V4" i="20" a="1"/>
  <c r="R5" i="24" a="1"/>
  <c r="AA7" i="23" a="1"/>
  <c r="S11" i="6" a="1"/>
  <c r="Z12" i="14" a="1"/>
  <c r="W10" i="17" a="1"/>
  <c r="AD16" i="24" a="1"/>
  <c r="S5" i="22" a="1"/>
  <c r="X4" i="15" a="1"/>
  <c r="U4" i="14" a="1"/>
  <c r="AD10" i="23" a="1"/>
  <c r="T5" i="22" a="1"/>
  <c r="U12" i="14" a="1"/>
  <c r="V8" i="17" a="1"/>
  <c r="V13" i="23" a="1"/>
  <c r="T9" i="22" a="1"/>
  <c r="R14" i="21" a="1"/>
  <c r="AA11" i="15" a="1"/>
  <c r="AD13" i="24" a="1"/>
  <c r="AE11" i="23" a="1"/>
  <c r="Q10" i="16" a="1"/>
  <c r="W10" i="20" a="1"/>
  <c r="X10" i="24" a="1"/>
  <c r="W13" i="24" a="1"/>
  <c r="P13" i="18" a="1"/>
  <c r="Q15" i="24" a="1"/>
  <c r="Y8" i="15" a="1"/>
  <c r="W11" i="22" a="1"/>
  <c r="V11" i="22" a="1"/>
  <c r="S5" i="14" a="1"/>
  <c r="W14" i="22" a="1"/>
  <c r="U4" i="15" a="1"/>
  <c r="S10" i="22" a="1"/>
  <c r="O12" i="15" a="1"/>
  <c r="Y12" i="20" a="1"/>
  <c r="X14" i="15" a="1"/>
  <c r="S6" i="17" a="1"/>
  <c r="X15" i="20" a="1"/>
  <c r="Q12" i="17" a="1"/>
  <c r="AA13" i="21" a="1"/>
  <c r="Z8" i="14" a="1"/>
  <c r="T9" i="24" a="1"/>
  <c r="X6" i="19" a="1"/>
  <c r="Q8" i="24" a="1"/>
  <c r="S5" i="23" a="1"/>
  <c r="X9" i="6" a="1"/>
  <c r="W5" i="23" a="1"/>
  <c r="Y8" i="22" a="1"/>
  <c r="Q10" i="6" a="1"/>
  <c r="V10" i="24" a="1"/>
  <c r="R8" i="19" a="1"/>
  <c r="V13" i="19" a="1"/>
  <c r="V5" i="16" a="1"/>
  <c r="R11" i="19" a="1"/>
  <c r="AA14" i="16" a="1"/>
  <c r="P13" i="16" a="1"/>
  <c r="T15" i="14" a="1"/>
  <c r="Y13" i="20" a="1"/>
  <c r="T5" i="20" a="1"/>
  <c r="Y6" i="23" a="1"/>
  <c r="Q7" i="19" a="1"/>
  <c r="O7" i="18" a="1"/>
  <c r="P4" i="20" a="1"/>
  <c r="W9" i="17" a="1"/>
  <c r="R15" i="23" a="1"/>
  <c r="R7" i="16" a="1"/>
  <c r="R10" i="17" a="1"/>
  <c r="Z8" i="21" a="1"/>
  <c r="X14" i="6" a="1"/>
  <c r="AA13" i="14" a="1"/>
  <c r="U11" i="20" a="1"/>
  <c r="R11" i="23" a="1"/>
  <c r="P11" i="16" a="1"/>
  <c r="Y10" i="22" a="1"/>
  <c r="V5" i="22" a="1"/>
  <c r="P11" i="22" a="1"/>
  <c r="T6" i="19" a="1"/>
  <c r="AA9" i="19" a="1"/>
  <c r="P13" i="20" a="1"/>
  <c r="X8" i="20" a="1"/>
  <c r="U7" i="15" a="1"/>
  <c r="T11" i="18" a="1"/>
  <c r="U5" i="21" a="1"/>
  <c r="V15" i="20" a="1"/>
  <c r="R14" i="19" a="1"/>
  <c r="Q8" i="18" a="1"/>
  <c r="R12" i="16" a="1"/>
  <c r="Z15" i="16" a="1"/>
  <c r="P5" i="16" a="1"/>
  <c r="Y15" i="6" a="1"/>
  <c r="T10" i="19" a="1"/>
  <c r="S10" i="19" a="1"/>
  <c r="Y10" i="20" a="1"/>
  <c r="X11" i="19" a="1"/>
  <c r="U5" i="15" a="1"/>
  <c r="T14" i="22" a="1"/>
  <c r="U5" i="16" a="1"/>
  <c r="S16" i="22" a="1"/>
  <c r="O15" i="18" a="1"/>
  <c r="Z7" i="15" a="1"/>
  <c r="U14" i="18" a="1"/>
  <c r="U14" i="15" a="1"/>
  <c r="U16" i="17" a="1"/>
  <c r="S5" i="15" a="1"/>
  <c r="Y15" i="17" a="1"/>
  <c r="X14" i="14" a="1"/>
  <c r="Y10" i="18" a="1"/>
  <c r="S7" i="23" a="1"/>
  <c r="AA7" i="22" a="1"/>
  <c r="X4" i="23" a="1"/>
  <c r="V8" i="23" a="1"/>
  <c r="S11" i="17" a="1"/>
  <c r="R16" i="16" a="1"/>
  <c r="Q6" i="17" a="1"/>
  <c r="U8" i="6" a="1"/>
  <c r="S4" i="20" a="1"/>
  <c r="T16" i="15" a="1"/>
  <c r="Q6" i="20" a="1"/>
  <c r="P15" i="15" a="1"/>
  <c r="AB11" i="24" a="1"/>
  <c r="Q7" i="21" a="1"/>
  <c r="W11" i="16" a="1"/>
  <c r="AA4" i="19" a="1"/>
  <c r="P9" i="20" a="1"/>
  <c r="P11" i="24" a="1"/>
  <c r="R10" i="16" a="1"/>
  <c r="Y13" i="21" a="1"/>
  <c r="P12" i="19" a="1"/>
  <c r="T8" i="19" a="1"/>
  <c r="X11" i="20" a="1"/>
  <c r="Y7" i="22" a="1"/>
  <c r="U8" i="15" a="1"/>
  <c r="Y15" i="21" a="1"/>
  <c r="AA15" i="14" a="1"/>
  <c r="T15" i="23" a="1"/>
  <c r="O8" i="19" a="1"/>
  <c r="S11" i="20" a="1"/>
  <c r="Q6" i="19" a="1"/>
  <c r="X16" i="16" a="1"/>
  <c r="S4" i="21" a="1"/>
  <c r="P10" i="20" a="1"/>
  <c r="W9" i="14" a="1"/>
  <c r="W10" i="19" a="1"/>
  <c r="V4" i="17" a="1"/>
  <c r="W15" i="14" a="1"/>
  <c r="Y7" i="6" a="1"/>
  <c r="W13" i="17" a="1"/>
  <c r="AE10" i="23" a="1"/>
  <c r="T6" i="18" a="1"/>
  <c r="U4" i="21" a="1"/>
  <c r="W6" i="21" a="1"/>
  <c r="U12" i="19" a="1"/>
  <c r="W6" i="16" a="1"/>
  <c r="X4" i="19" a="1"/>
  <c r="P8" i="19" a="1"/>
  <c r="T15" i="24" a="1"/>
  <c r="S12" i="17" a="1"/>
  <c r="S15" i="18" a="1"/>
  <c r="S9" i="23" a="1"/>
  <c r="Z15" i="22" a="1"/>
  <c r="W5" i="15" a="1"/>
  <c r="Q4" i="18" a="1"/>
  <c r="R4" i="22" a="1"/>
  <c r="Y7" i="14" a="1"/>
  <c r="W9" i="22" a="1"/>
  <c r="V11" i="14" a="1"/>
  <c r="S8" i="21" a="1"/>
  <c r="V4" i="23" a="1"/>
  <c r="AE9" i="24" a="1"/>
  <c r="AE7" i="24" a="1"/>
  <c r="V7" i="20" a="1"/>
  <c r="W10" i="15" a="1"/>
  <c r="P13" i="22" a="1"/>
  <c r="P11" i="19" a="1"/>
  <c r="S10" i="21" a="1"/>
  <c r="R13" i="17" a="1"/>
  <c r="V16" i="20" a="1"/>
  <c r="O6" i="18" a="1"/>
  <c r="R13" i="15" a="1"/>
  <c r="S9" i="15" a="1"/>
  <c r="T10" i="18" a="1"/>
  <c r="P14" i="15" a="1"/>
  <c r="AA7" i="16" a="1"/>
  <c r="AA13" i="22" a="1"/>
  <c r="V16" i="22" a="1"/>
  <c r="S6" i="20" a="1"/>
  <c r="Q8" i="19" a="1"/>
  <c r="X10" i="19" a="1"/>
  <c r="V9" i="21" a="1"/>
  <c r="P12" i="18" a="1"/>
  <c r="W13" i="16" a="1"/>
  <c r="S16" i="18" a="1"/>
  <c r="W16" i="17" a="1"/>
  <c r="Y11" i="18" a="1"/>
  <c r="O14" i="6" a="1"/>
  <c r="S6" i="18" a="1"/>
  <c r="W4" i="24" a="1"/>
  <c r="Q7" i="14" a="1"/>
  <c r="O10" i="17" a="1"/>
  <c r="W12" i="22" a="1"/>
  <c r="W4" i="14" a="1"/>
  <c r="W5" i="22" a="1"/>
  <c r="AA14" i="18" a="1"/>
  <c r="Z7" i="17" a="1"/>
  <c r="Y11" i="21" a="1"/>
  <c r="U5" i="24" a="1"/>
  <c r="V9" i="6" a="1"/>
  <c r="W5" i="18" a="1"/>
  <c r="X8" i="23" a="1"/>
  <c r="W6" i="17" a="1"/>
  <c r="AA15" i="21" a="1"/>
  <c r="Y4" i="17" a="1"/>
  <c r="Q5" i="23" a="1"/>
  <c r="Y8" i="6" a="1"/>
  <c r="Y15" i="24" a="1"/>
  <c r="U7" i="18" a="1"/>
  <c r="T14" i="23" a="1"/>
  <c r="Y9" i="15" a="1"/>
  <c r="V10" i="22" a="1"/>
  <c r="O7" i="16" a="1"/>
  <c r="T9" i="15" a="1"/>
  <c r="T12" i="18" a="1"/>
  <c r="Z13" i="21" a="1"/>
  <c r="R16" i="6" a="1"/>
  <c r="Q9" i="19" a="1"/>
  <c r="Y12" i="6" a="1"/>
  <c r="X15" i="24" a="1"/>
  <c r="P6" i="21" a="1"/>
  <c r="X5" i="20" a="1"/>
  <c r="X13" i="20" a="1"/>
  <c r="O14" i="16" a="1"/>
  <c r="R16" i="20" a="1"/>
  <c r="P10" i="16" a="1"/>
  <c r="V5" i="18" a="1"/>
  <c r="R15" i="15" a="1"/>
  <c r="T7" i="17" a="1"/>
  <c r="W13" i="20" a="1"/>
  <c r="X4" i="14" a="1"/>
  <c r="X6" i="14" a="1"/>
  <c r="Q12" i="6" a="1"/>
  <c r="Q6" i="6" a="1"/>
  <c r="V15" i="14" a="1"/>
  <c r="X6" i="20" a="1"/>
  <c r="AD7" i="24" a="1"/>
  <c r="AD6" i="24" a="1"/>
  <c r="T4" i="24" a="1"/>
  <c r="Z14" i="17" a="1"/>
  <c r="Z10" i="22" a="1"/>
  <c r="U5" i="22" a="1"/>
  <c r="V10" i="15" a="1"/>
  <c r="Y12" i="22" a="1"/>
  <c r="P15" i="19" a="1"/>
  <c r="P15" i="16" a="1"/>
  <c r="S12" i="24" a="1"/>
  <c r="AA4" i="17" a="1"/>
  <c r="AA11" i="16" a="1"/>
  <c r="V16" i="23" a="1"/>
  <c r="P14" i="18" a="1"/>
  <c r="P13" i="15" a="1"/>
  <c r="T11" i="20" a="1"/>
  <c r="P6" i="20" a="1"/>
  <c r="S4" i="23" a="1"/>
  <c r="X4" i="6" a="1"/>
  <c r="AA16" i="15" a="1"/>
  <c r="S4" i="15" a="1"/>
  <c r="O11" i="6" a="1"/>
  <c r="Q15" i="17" a="1"/>
  <c r="Z5" i="15" a="1"/>
  <c r="V14" i="19" a="1"/>
  <c r="O14" i="15" a="1"/>
  <c r="AA10" i="17" a="1"/>
  <c r="R14" i="16" a="1"/>
  <c r="X11" i="16" a="1"/>
  <c r="P16" i="23" a="1"/>
  <c r="AA8" i="19" a="1"/>
  <c r="S15" i="21" a="1"/>
  <c r="R5" i="21" a="1"/>
  <c r="P12" i="23" a="1"/>
  <c r="U14" i="21" a="1"/>
  <c r="AB9" i="24" a="1"/>
  <c r="W16" i="16" a="1"/>
  <c r="AA4" i="22" a="1"/>
  <c r="S4" i="19" a="1"/>
  <c r="Q4" i="14" a="1"/>
  <c r="W12" i="18" a="1"/>
  <c r="P14" i="19" a="1"/>
  <c r="U10" i="24" a="1"/>
  <c r="P4" i="14" a="1"/>
  <c r="R7" i="17" a="1"/>
  <c r="U10" i="15" a="1"/>
  <c r="X8" i="18" a="1"/>
  <c r="T4" i="19" a="1"/>
  <c r="X15" i="17" a="1"/>
  <c r="Y4" i="14" a="1"/>
  <c r="AE10" i="24" a="1"/>
  <c r="U15" i="15" a="1"/>
  <c r="R11" i="20" a="1"/>
  <c r="AA8" i="24" a="1"/>
  <c r="Z4" i="20" a="1"/>
  <c r="P16" i="14" a="1"/>
  <c r="Z4" i="15" a="1"/>
  <c r="T6" i="14" a="1"/>
  <c r="U13" i="14" a="1"/>
  <c r="S10" i="16" a="1"/>
  <c r="Z4" i="14" a="1"/>
  <c r="Z11" i="14" a="1"/>
  <c r="U4" i="6" a="1"/>
  <c r="Q9" i="17" a="1"/>
  <c r="T14" i="17" a="1"/>
  <c r="U8" i="22" a="1"/>
  <c r="O15" i="21" a="1"/>
  <c r="W7" i="20" a="1"/>
  <c r="Q16" i="15" a="1"/>
  <c r="Z10" i="19" a="1"/>
  <c r="U13" i="17" a="1"/>
  <c r="S11" i="24" a="1"/>
  <c r="X10" i="16" a="1"/>
  <c r="U15" i="18" a="1"/>
  <c r="R14" i="24" a="1"/>
  <c r="Q8" i="16" a="1"/>
  <c r="Z12" i="22" a="1"/>
  <c r="P16" i="24" a="1"/>
  <c r="W7" i="24" a="1"/>
  <c r="X11" i="14" a="1"/>
  <c r="Z16" i="23" a="1"/>
  <c r="S6" i="24" a="1"/>
  <c r="Q4" i="23" a="1"/>
  <c r="U10" i="20" a="1"/>
  <c r="V5" i="14" a="1"/>
  <c r="S7" i="17" a="1"/>
  <c r="X16" i="21" a="1"/>
  <c r="S12" i="6" a="1"/>
  <c r="W14" i="20" a="1"/>
  <c r="AA16" i="18" a="1"/>
  <c r="V11" i="17" a="1"/>
  <c r="R8" i="14" a="1"/>
  <c r="AB12" i="23" a="1"/>
  <c r="S9" i="6" a="1"/>
  <c r="T9" i="19" a="1"/>
  <c r="Y5" i="6" a="1"/>
  <c r="Q5" i="18" a="1"/>
  <c r="T6" i="17" a="1"/>
  <c r="V12" i="6" a="1"/>
  <c r="P14" i="16" a="1"/>
  <c r="Z15" i="23" a="1"/>
  <c r="S8" i="6" a="1"/>
  <c r="T6" i="15" a="1"/>
  <c r="W16" i="14" a="1"/>
  <c r="T16" i="20" a="1"/>
  <c r="U13" i="22" a="1"/>
  <c r="Q7" i="15" a="1"/>
  <c r="W12" i="16" a="1"/>
  <c r="X5" i="17" a="1"/>
  <c r="U9" i="15" a="1"/>
  <c r="O5" i="18" a="1"/>
  <c r="Y16" i="15" a="1"/>
  <c r="P7" i="14" a="1"/>
  <c r="S7" i="24" a="1"/>
  <c r="Y10" i="21" a="1"/>
  <c r="R13" i="14" a="1"/>
  <c r="S8" i="15" a="1"/>
  <c r="W15" i="22" a="1"/>
  <c r="S13" i="23" a="1"/>
  <c r="AA10" i="18" a="1"/>
  <c r="X4" i="22" a="1"/>
  <c r="R6" i="24" a="1"/>
  <c r="R10" i="18" a="1"/>
  <c r="P5" i="23" a="1"/>
  <c r="U12" i="20" a="1"/>
  <c r="V7" i="21" a="1"/>
  <c r="U15" i="24" a="1"/>
  <c r="W15" i="21" a="1"/>
  <c r="AA5" i="6" a="1"/>
  <c r="R15" i="16" a="1"/>
  <c r="O5" i="15" a="1"/>
  <c r="S4" i="6" a="1"/>
  <c r="R8" i="18" a="1"/>
  <c r="R11" i="16" a="1"/>
  <c r="P5" i="15" a="1"/>
  <c r="AB5" i="23" a="1"/>
  <c r="R10" i="20" a="1"/>
  <c r="AA9" i="6" a="1"/>
  <c r="V15" i="23" a="1"/>
  <c r="T12" i="16" a="1"/>
  <c r="X8" i="15" a="1"/>
  <c r="V6" i="21" a="1"/>
  <c r="Z14" i="6" a="1"/>
  <c r="Q15" i="21" a="1"/>
  <c r="S13" i="24" a="1"/>
  <c r="U13" i="19" a="1"/>
  <c r="X8" i="21" a="1"/>
  <c r="T8" i="18" a="1"/>
  <c r="Q13" i="17" a="1"/>
  <c r="R7" i="18" a="1"/>
  <c r="V13" i="18" a="1"/>
  <c r="Y12" i="23" a="1"/>
  <c r="S16" i="17" a="1"/>
  <c r="T5" i="17" a="1"/>
  <c r="P11" i="14" a="1"/>
  <c r="O9" i="16" a="1"/>
  <c r="S14" i="17" a="1"/>
  <c r="Z5" i="14" a="1"/>
  <c r="S14" i="14" a="1"/>
  <c r="Q5" i="22" a="1"/>
  <c r="AA15" i="24" a="1"/>
  <c r="Q16" i="20" a="1"/>
  <c r="V14" i="15" a="1"/>
  <c r="P10" i="6" a="1"/>
  <c r="AC9" i="24" a="1"/>
  <c r="T16" i="16" a="1"/>
  <c r="O6" i="21" a="1"/>
  <c r="P5" i="22" a="1"/>
  <c r="U14" i="6" a="1"/>
  <c r="V8" i="14" a="1"/>
  <c r="V4" i="22" a="1"/>
  <c r="S11" i="16" a="1"/>
  <c r="O15" i="22" a="1"/>
  <c r="T10" i="16" a="1"/>
  <c r="T10" i="15" a="1"/>
  <c r="O13" i="22" a="1"/>
  <c r="Q6" i="21" a="1"/>
  <c r="W12" i="20" a="1"/>
  <c r="U8" i="18" a="1"/>
  <c r="P8" i="23" a="1"/>
  <c r="R11" i="22" a="1"/>
  <c r="V16" i="17" a="1"/>
  <c r="P4" i="16" a="1"/>
  <c r="AA9" i="23" a="1"/>
  <c r="O12" i="18" a="1"/>
  <c r="P14" i="17" a="1"/>
  <c r="V10" i="16" a="1"/>
  <c r="T13" i="22" a="1"/>
  <c r="P4" i="24" a="1"/>
  <c r="Q16" i="17" a="1"/>
  <c r="W9" i="15" a="1"/>
  <c r="W9" i="18" a="1"/>
  <c r="T7" i="19" a="1"/>
  <c r="W7" i="17" a="1"/>
  <c r="R6" i="22" a="1"/>
  <c r="P10" i="18" a="1"/>
  <c r="Z5" i="21" a="1"/>
  <c r="R6" i="20" a="1"/>
  <c r="Y10" i="24" a="1"/>
  <c r="O8" i="17" a="1"/>
  <c r="R15" i="22" a="1"/>
  <c r="U8" i="20" a="1"/>
  <c r="AA6" i="21" a="1"/>
  <c r="P5" i="6" a="1"/>
  <c r="AA7" i="18" a="1"/>
  <c r="AA5" i="22" a="1"/>
  <c r="T13" i="21" a="1"/>
  <c r="R11" i="15" a="1"/>
  <c r="AA5" i="21" a="1"/>
  <c r="Y9" i="16" a="1"/>
  <c r="Q14" i="24" a="1"/>
  <c r="V4" i="6" a="1"/>
  <c r="W10" i="22" a="1"/>
  <c r="W12" i="17" a="1"/>
  <c r="S7" i="21" a="1"/>
  <c r="W14" i="15" a="1"/>
  <c r="AC14" i="23" a="1"/>
  <c r="O8" i="6" a="1"/>
  <c r="AA8" i="15" a="1"/>
  <c r="V16" i="18" a="1"/>
  <c r="T14" i="6" a="1"/>
  <c r="O12" i="19" a="1"/>
  <c r="Z5" i="24" a="1"/>
  <c r="V8" i="21" a="1"/>
  <c r="Q12" i="21" a="1"/>
  <c r="S10" i="23" a="1"/>
  <c r="X12" i="24" a="1"/>
  <c r="Q15" i="20" a="1"/>
  <c r="R4" i="15" a="1"/>
  <c r="Q5" i="14" a="1"/>
  <c r="P7" i="21" a="1"/>
  <c r="O16" i="21" a="1"/>
  <c r="P9" i="23" a="1"/>
  <c r="R14" i="20" a="1"/>
  <c r="X10" i="18" a="1"/>
  <c r="Z13" i="24" a="1"/>
  <c r="V12" i="18" a="1"/>
  <c r="AA5" i="18" a="1"/>
  <c r="Z12" i="24" a="1"/>
  <c r="U7" i="17" a="1"/>
  <c r="U13" i="15" a="1"/>
  <c r="P9" i="14" a="1"/>
  <c r="R14" i="23" a="1"/>
  <c r="Z10" i="14" a="1"/>
  <c r="Q10" i="17" a="1"/>
  <c r="AA14" i="15" a="1"/>
  <c r="S16" i="20" a="1"/>
  <c r="X13" i="17" a="1"/>
  <c r="Y12" i="15" a="1"/>
  <c r="Y15" i="22" a="1"/>
  <c r="Z6" i="6" a="1"/>
  <c r="X10" i="6" a="1"/>
  <c r="S13" i="17" a="1"/>
  <c r="X6" i="17" a="1"/>
  <c r="Q11" i="15" a="1"/>
  <c r="R13" i="19" a="1"/>
  <c r="U14" i="20" a="1"/>
  <c r="Y14" i="14" a="1"/>
  <c r="AE12" i="24" a="1"/>
  <c r="T5" i="14" a="1"/>
  <c r="R16" i="24" a="1"/>
  <c r="Y14" i="24" a="1"/>
  <c r="AA15" i="17" a="1"/>
  <c r="T9" i="21" a="1"/>
  <c r="Q7" i="23" a="1"/>
  <c r="R16" i="22" a="1"/>
  <c r="AA12" i="6" a="1"/>
  <c r="Q14" i="20" a="1"/>
  <c r="Z13" i="17" a="1"/>
  <c r="Q8" i="21" a="1"/>
  <c r="S14" i="23" a="1"/>
  <c r="W13" i="6" a="1"/>
  <c r="P9" i="15" a="1"/>
  <c r="Y7" i="15" a="1"/>
  <c r="Z9" i="14" a="1"/>
  <c r="AC13" i="24" a="1"/>
  <c r="U5" i="14" a="1"/>
  <c r="S10" i="14" a="1"/>
  <c r="U13" i="23" a="1"/>
  <c r="X14" i="17" a="1"/>
  <c r="P7" i="24" a="1"/>
  <c r="S7" i="19" a="1"/>
  <c r="Q6" i="22" a="1"/>
  <c r="V7" i="6" a="1"/>
  <c r="X11" i="23" a="1"/>
  <c r="AB12" i="24" a="1"/>
  <c r="P14" i="21" a="1"/>
  <c r="X11" i="15" a="1"/>
  <c r="AC10" i="23" a="1"/>
  <c r="V6" i="18" a="1"/>
  <c r="P7" i="18" a="1"/>
  <c r="AA5" i="24" a="1"/>
  <c r="R6" i="17" a="1"/>
  <c r="X4" i="18" a="1"/>
  <c r="Z14" i="14" a="1"/>
  <c r="O4" i="18" a="1"/>
  <c r="Z15" i="15" a="1"/>
  <c r="AA16" i="20" a="1"/>
  <c r="W10" i="6" a="1"/>
  <c r="O5" i="6" a="1"/>
  <c r="Y9" i="6" a="1"/>
  <c r="Z11" i="16" a="1"/>
  <c r="AA12" i="16" a="1"/>
  <c r="T13" i="15" a="1"/>
  <c r="W13" i="14" a="1"/>
  <c r="O6" i="19" a="1"/>
  <c r="AA9" i="16" a="1"/>
  <c r="P9" i="17" a="1"/>
  <c r="U8" i="16" a="1"/>
  <c r="AA13" i="20" a="1"/>
  <c r="O9" i="19" a="1"/>
  <c r="O15" i="17" a="1"/>
  <c r="P16" i="17" a="1"/>
  <c r="V15" i="22" a="1"/>
  <c r="AC10" i="24" a="1"/>
  <c r="S12" i="22" a="1"/>
  <c r="Q13" i="6" a="1"/>
  <c r="Z16" i="18" a="1"/>
  <c r="S7" i="6" a="1"/>
  <c r="X9" i="16" a="1"/>
  <c r="AA7" i="24" a="1"/>
  <c r="S5" i="6" a="1"/>
  <c r="O13" i="21" a="1"/>
  <c r="T7" i="18" a="1"/>
  <c r="P12" i="16" a="1"/>
  <c r="T8" i="22" a="1"/>
  <c r="P14" i="20" a="1"/>
  <c r="T4" i="14" a="1"/>
  <c r="V10" i="19" a="1"/>
  <c r="O14" i="20" a="1"/>
  <c r="W10" i="18" a="1"/>
  <c r="W11" i="17" a="1"/>
  <c r="Z9" i="19" a="1"/>
  <c r="S4" i="24" a="1"/>
  <c r="T13" i="18" a="1"/>
  <c r="X16" i="19" a="1"/>
  <c r="S13" i="14" a="1"/>
  <c r="S13" i="16" a="1"/>
  <c r="Y7" i="16" a="1"/>
  <c r="Q15" i="16" a="1"/>
  <c r="AA15" i="15" a="1"/>
  <c r="U16" i="21" a="1"/>
  <c r="Y11" i="17" a="1"/>
  <c r="W11" i="20" a="1"/>
  <c r="W8" i="14" a="1"/>
  <c r="W15" i="23" a="1"/>
  <c r="X8" i="19" a="1"/>
  <c r="X16" i="14" a="1"/>
  <c r="S14" i="16" a="1"/>
  <c r="O7" i="19" a="1"/>
  <c r="W13" i="23" a="1"/>
  <c r="AE16" i="23" a="1"/>
  <c r="X13" i="21" a="1"/>
  <c r="W15" i="17" a="1"/>
  <c r="Z11" i="18" a="1"/>
  <c r="T4" i="18" a="1"/>
  <c r="W8" i="17" a="1"/>
  <c r="AA16" i="22" a="1"/>
  <c r="Q16" i="23" a="1"/>
  <c r="O12" i="14" a="1"/>
  <c r="U4" i="16" a="1"/>
  <c r="Y5" i="24" a="1"/>
  <c r="S13" i="19" a="1"/>
  <c r="R4" i="21" a="1"/>
  <c r="U15" i="17" a="1"/>
  <c r="X9" i="18" a="1"/>
  <c r="AA15" i="16" a="1"/>
  <c r="Y13" i="22" a="1"/>
  <c r="W7" i="6" a="1"/>
  <c r="AB15" i="23" a="1"/>
  <c r="AA10" i="23" a="1"/>
  <c r="Q16" i="6" a="1"/>
  <c r="AA15" i="6" a="1"/>
  <c r="R11" i="14" a="1"/>
  <c r="AA8" i="23" a="1"/>
  <c r="P4" i="22" a="1"/>
  <c r="V16" i="16" a="1"/>
  <c r="P10" i="21" a="1"/>
  <c r="V8" i="22" a="1"/>
  <c r="Z12" i="16" a="1"/>
  <c r="Y15" i="20" a="1"/>
  <c r="X9" i="19" a="1"/>
  <c r="X16" i="23" a="1"/>
  <c r="W12" i="19" a="1"/>
  <c r="V6" i="17" a="1"/>
  <c r="X6" i="15" a="1"/>
  <c r="T13" i="16" a="1"/>
  <c r="Z9" i="18" a="1"/>
  <c r="P15" i="23" a="1"/>
  <c r="S15" i="22" a="1"/>
  <c r="Y4" i="23" a="1"/>
  <c r="Z13" i="14" a="1"/>
  <c r="Q10" i="20" a="1"/>
  <c r="R5" i="19" a="1"/>
  <c r="X16" i="6" a="1"/>
  <c r="AA11" i="17" a="1"/>
  <c r="X13" i="23" a="1"/>
  <c r="U16" i="15" a="1"/>
  <c r="R13" i="22" a="1"/>
  <c r="U6" i="22" a="1"/>
  <c r="V10" i="6" a="1"/>
  <c r="Y6" i="24" a="1"/>
  <c r="Y6" i="19" a="1"/>
  <c r="O16" i="18" a="1"/>
  <c r="T10" i="22" a="1"/>
  <c r="AE12" i="23" a="1"/>
  <c r="X15" i="22" a="1"/>
  <c r="O4" i="20" a="1"/>
  <c r="AA10" i="24" a="1"/>
  <c r="U6" i="16" a="1"/>
  <c r="AC5" i="24" a="1"/>
  <c r="V15" i="24" a="1"/>
  <c r="R9" i="24" a="1"/>
  <c r="V11" i="23" a="1"/>
  <c r="AA14" i="17" a="1"/>
  <c r="U11" i="23" a="1"/>
  <c r="V7" i="15" a="1"/>
  <c r="S9" i="22" a="1"/>
  <c r="X11" i="22" a="1"/>
  <c r="P10" i="23" a="1"/>
  <c r="AB16" i="23" a="1"/>
  <c r="W5" i="14" a="1"/>
  <c r="O10" i="22" a="1"/>
  <c r="Z16" i="20" a="1"/>
  <c r="Z5" i="20" a="1"/>
  <c r="X5" i="18" a="1"/>
  <c r="Y11" i="16" a="1"/>
  <c r="AA16" i="17" a="1"/>
  <c r="R8" i="20" a="1"/>
  <c r="Y10" i="15" a="1"/>
  <c r="Y13" i="14" a="1"/>
  <c r="AA13" i="17" a="1"/>
  <c r="R8" i="16" a="1"/>
  <c r="Y9" i="14" a="1"/>
  <c r="P8" i="6" a="1"/>
  <c r="Z8" i="16" a="1"/>
  <c r="T15" i="6" a="1"/>
  <c r="X15" i="14" a="1"/>
  <c r="X12" i="15" a="1"/>
  <c r="O4" i="19" a="1"/>
  <c r="Y8" i="20" a="1"/>
  <c r="X9" i="22" a="1"/>
  <c r="P13" i="21" a="1"/>
  <c r="U4" i="22" a="1"/>
  <c r="Y8" i="17" a="1"/>
  <c r="V16" i="24" a="1"/>
  <c r="S8" i="19" a="1"/>
  <c r="V16" i="19" a="1"/>
  <c r="R10" i="19" a="1"/>
  <c r="AA14" i="19" a="1"/>
  <c r="AA9" i="15" a="1"/>
  <c r="AB8" i="24" a="1"/>
  <c r="O13" i="6" a="1"/>
  <c r="Y11" i="19" a="1"/>
  <c r="R15" i="20" a="1"/>
  <c r="U9" i="17" a="1"/>
  <c r="X11" i="18" a="1"/>
  <c r="V4" i="18" a="1"/>
  <c r="P12" i="17" a="1"/>
  <c r="Z8" i="19" a="1"/>
  <c r="Y9" i="19" a="1"/>
  <c r="V7" i="24" a="1"/>
  <c r="AA12" i="23" a="1"/>
  <c r="T7" i="24" a="1"/>
  <c r="W11" i="15" a="1"/>
  <c r="W14" i="17" a="1"/>
  <c r="Y8" i="16" a="1"/>
  <c r="R11" i="6" a="1"/>
  <c r="P7" i="23" a="1"/>
  <c r="AB10" i="24" a="1"/>
  <c r="T15" i="18" a="1"/>
  <c r="Z8" i="17" a="1"/>
  <c r="U10" i="16" a="1"/>
  <c r="Q7" i="6" a="1"/>
  <c r="O14" i="17" a="1"/>
  <c r="U15" i="14" a="1"/>
  <c r="Y7" i="18" a="1"/>
  <c r="Q4" i="20" a="1"/>
  <c r="Q14" i="15" a="1"/>
  <c r="Y4" i="18" a="1"/>
  <c r="R15" i="6" a="1"/>
  <c r="O8" i="14" a="1"/>
  <c r="Y4" i="24" a="1"/>
  <c r="T6" i="24" a="1"/>
  <c r="Q6" i="24" a="1"/>
  <c r="AB9" i="23" a="1"/>
  <c r="X10" i="14" a="1"/>
  <c r="Q5" i="16" a="1"/>
  <c r="V12" i="17" a="1"/>
  <c r="R14" i="15" a="1"/>
  <c r="Z10" i="17" a="1"/>
  <c r="T9" i="14" a="1"/>
  <c r="T14" i="20" a="1"/>
  <c r="AA6" i="19" a="1"/>
  <c r="Y10" i="17" a="1"/>
  <c r="X16" i="24" a="1"/>
  <c r="R4" i="17" a="1"/>
  <c r="S13" i="22" a="1"/>
  <c r="Q13" i="24" a="1"/>
  <c r="Q16" i="22" a="1"/>
  <c r="T12" i="23" a="1"/>
  <c r="R5" i="17" a="1"/>
  <c r="X8" i="16" a="1"/>
  <c r="U8" i="17" a="1"/>
  <c r="X10" i="21" a="1"/>
  <c r="S16" i="6" a="1"/>
  <c r="AA4" i="20" a="1"/>
  <c r="AD10" i="24" a="1"/>
  <c r="AD8" i="23" a="1"/>
  <c r="X7" i="18" a="1"/>
  <c r="S6" i="22" a="1"/>
  <c r="X13" i="22" a="1"/>
  <c r="Z15" i="20" a="1"/>
  <c r="V4" i="16" a="1"/>
  <c r="W4" i="19" a="1"/>
  <c r="Q13" i="20" a="1"/>
  <c r="AB5" i="24" a="1"/>
  <c r="U7" i="6" a="1"/>
  <c r="T14" i="15" a="1"/>
  <c r="Z12" i="21" a="1"/>
  <c r="T12" i="17" a="1"/>
  <c r="W11" i="6" a="1"/>
  <c r="Q15" i="14" a="1"/>
  <c r="Q13" i="14" a="1"/>
  <c r="O12" i="20" a="1"/>
  <c r="V6" i="20" a="1"/>
  <c r="X12" i="18" a="1"/>
  <c r="S6" i="15" a="1"/>
  <c r="Z15" i="6" a="1"/>
  <c r="W7" i="22" a="1"/>
  <c r="P15" i="17" a="1"/>
  <c r="S11" i="15" a="1"/>
  <c r="Z14" i="23" a="1"/>
  <c r="Z4" i="17" a="1"/>
  <c r="V9" i="15" a="1"/>
  <c r="V10" i="18" a="1"/>
  <c r="AD4" i="23" a="1"/>
  <c r="AA10" i="22" a="1"/>
  <c r="X13" i="6" a="1"/>
  <c r="Z12" i="19" a="1"/>
  <c r="X14" i="16" a="1"/>
  <c r="Q5" i="20" a="1"/>
  <c r="U13" i="6" a="1"/>
  <c r="AA6" i="17" a="1"/>
  <c r="Z12" i="23" a="1"/>
  <c r="Y13" i="19" a="1"/>
  <c r="Z11" i="19" a="1"/>
  <c r="P5" i="19" a="1"/>
  <c r="O15" i="20" a="1"/>
  <c r="Q12" i="24" a="1"/>
  <c r="AA15" i="19" a="1"/>
  <c r="P13" i="19" a="1"/>
  <c r="X15" i="19" a="1"/>
  <c r="Q9" i="23" a="1"/>
  <c r="Z16" i="14" a="1"/>
  <c r="R12" i="23" a="1"/>
  <c r="T14" i="18" a="1"/>
  <c r="X13" i="14" a="1"/>
  <c r="AB14" i="23" a="1"/>
  <c r="R10" i="21" a="1"/>
  <c r="R4" i="6" a="1"/>
  <c r="X9" i="23" a="1"/>
  <c r="W16" i="20" a="1"/>
  <c r="V5" i="24" a="1"/>
  <c r="V5" i="23" a="1"/>
  <c r="T4" i="6" a="1"/>
  <c r="R11" i="18" a="1"/>
  <c r="Z7" i="14" a="1"/>
  <c r="S12" i="15" a="1"/>
  <c r="Y16" i="6" a="1"/>
  <c r="Y8" i="14" a="1"/>
  <c r="S11" i="18" a="1"/>
  <c r="U16" i="19" a="1"/>
  <c r="P9" i="21" a="1"/>
  <c r="Z16" i="19" a="1"/>
  <c r="Y14" i="23" a="1"/>
  <c r="O11" i="22" a="1"/>
  <c r="T7" i="20" a="1"/>
  <c r="AA16" i="23" a="1"/>
  <c r="Z7" i="20" a="1"/>
  <c r="O4" i="22" a="1"/>
  <c r="V9" i="24" a="1"/>
  <c r="W10" i="23" a="1"/>
  <c r="O9" i="6" a="1"/>
  <c r="W4" i="22" a="1"/>
  <c r="R14" i="6" a="1"/>
  <c r="R6" i="18" a="1"/>
  <c r="Z15" i="21" a="1"/>
  <c r="S6" i="14" a="1"/>
  <c r="U12" i="21" a="1"/>
  <c r="Y10" i="14" a="1"/>
  <c r="O10" i="15" a="1"/>
  <c r="T12" i="15" a="1"/>
  <c r="Y16" i="21" a="1"/>
  <c r="U10" i="17" a="1"/>
  <c r="T12" i="22" a="1"/>
  <c r="W5" i="17" a="1"/>
  <c r="P9" i="19" a="1"/>
  <c r="R5" i="23" a="1"/>
  <c r="AD5" i="24" a="1"/>
  <c r="Z10" i="16" a="1"/>
  <c r="AA11" i="14" a="1"/>
  <c r="S12" i="21" a="1"/>
  <c r="X10" i="22" a="1"/>
  <c r="V14" i="22" a="1"/>
  <c r="R9" i="21" a="1"/>
  <c r="U13" i="20" a="1"/>
  <c r="Q14" i="22" a="1"/>
  <c r="W16" i="23" a="1"/>
  <c r="Y14" i="16" a="1"/>
  <c r="X7" i="21" a="1"/>
  <c r="Z14" i="18" a="1"/>
  <c r="Z4" i="21" a="1"/>
  <c r="S14" i="22" a="1"/>
  <c r="AA16" i="24" a="1"/>
  <c r="Y16" i="20" a="1"/>
  <c r="S14" i="18" a="1"/>
  <c r="T11" i="19" a="1"/>
  <c r="U13" i="16" a="1"/>
  <c r="X12" i="16" a="1"/>
  <c r="Y5" i="22" a="1"/>
  <c r="R15" i="18" a="1"/>
  <c r="V14" i="14" a="1"/>
  <c r="P16" i="22" a="1"/>
  <c r="P4" i="19" a="1"/>
  <c r="W4" i="17" a="1"/>
  <c r="W5" i="24" a="1"/>
  <c r="Y13" i="6" a="1"/>
  <c r="W14" i="16" a="1"/>
  <c r="X14" i="20" a="1"/>
  <c r="W8" i="18" a="1"/>
  <c r="R14" i="18" a="1"/>
  <c r="X12" i="21" a="1"/>
  <c r="Y9" i="22" a="1"/>
  <c r="R7" i="14" a="1"/>
  <c r="P10" i="19" a="1"/>
  <c r="O5" i="17" a="1"/>
  <c r="Y8" i="21" a="1"/>
  <c r="T8" i="24" a="1"/>
  <c r="O4" i="14" a="1"/>
  <c r="Q11" i="19" a="1"/>
  <c r="AA16" i="16" a="1"/>
  <c r="V13" i="6" a="1"/>
  <c r="X12" i="23" a="1"/>
  <c r="AA8" i="16" a="1"/>
  <c r="P16" i="18" a="1"/>
  <c r="AA7" i="14" a="1"/>
  <c r="AC6" i="23" a="1"/>
  <c r="V12" i="20" a="1"/>
  <c r="AA12" i="20" a="1"/>
  <c r="T12" i="6" a="1"/>
  <c r="T4" i="20" a="1"/>
  <c r="P6" i="22" a="1"/>
  <c r="U6" i="21" a="1"/>
  <c r="Y5" i="17" a="1"/>
  <c r="O15" i="16" a="1"/>
  <c r="T13" i="17" a="1"/>
  <c r="S7" i="20" a="1"/>
  <c r="S4" i="17" a="1"/>
  <c r="Q6" i="15" a="1"/>
  <c r="W12" i="14" a="1"/>
  <c r="O5" i="21" a="1"/>
  <c r="T6" i="16" a="1"/>
  <c r="X16" i="22" a="1"/>
  <c r="Z8" i="6" a="1"/>
  <c r="S9" i="16" a="1"/>
  <c r="P6" i="17" a="1"/>
  <c r="Z4" i="19" a="1"/>
  <c r="U12" i="18" a="1"/>
  <c r="T9" i="18" a="1"/>
  <c r="X6" i="6" a="1"/>
  <c r="V11" i="15" a="1"/>
  <c r="X15" i="18" a="1"/>
  <c r="T4" i="22" a="1"/>
  <c r="U16" i="24" a="1"/>
  <c r="T8" i="16" a="1"/>
  <c r="Z10" i="20" a="1"/>
  <c r="R5" i="15" a="1"/>
  <c r="R13" i="21" a="1"/>
  <c r="R5" i="20" a="1"/>
  <c r="R13" i="24" a="1"/>
  <c r="T15" i="16" a="1"/>
  <c r="O16" i="17" a="1"/>
  <c r="Q12" i="15" a="1"/>
  <c r="S14" i="24" a="1"/>
  <c r="P11" i="6" a="1"/>
  <c r="U5" i="17" a="1"/>
  <c r="Y14" i="15" a="1"/>
  <c r="Y9" i="20" a="1"/>
  <c r="Y15" i="18" a="1"/>
  <c r="O10" i="6" a="1"/>
  <c r="O9" i="20" a="1"/>
  <c r="S14" i="20" a="1"/>
  <c r="S4" i="14" a="1"/>
  <c r="V7" i="23" a="1"/>
  <c r="Z7" i="19" a="1"/>
  <c r="AB7" i="23" a="1"/>
  <c r="Z15" i="18" a="1"/>
  <c r="Q11" i="21" a="1"/>
  <c r="W9" i="24" a="1"/>
  <c r="Y9" i="24" a="1"/>
  <c r="Y6" i="18" a="1"/>
  <c r="Q14" i="18" a="1"/>
  <c r="X5" i="15" a="1"/>
  <c r="X7" i="22" a="1"/>
  <c r="AE8" i="24" a="1"/>
  <c r="P11" i="20" a="1"/>
  <c r="W11" i="18" a="1"/>
  <c r="S9" i="17" a="1"/>
  <c r="T7" i="21" a="1"/>
  <c r="Q7" i="22" a="1"/>
  <c r="U14" i="19" a="1"/>
  <c r="S8" i="17" a="1"/>
  <c r="P15" i="6" a="1"/>
  <c r="AE4" i="24" a="1"/>
  <c r="Y7" i="21" a="1"/>
  <c r="S9" i="24" a="1"/>
  <c r="V5" i="21" a="1"/>
  <c r="U15" i="23" a="1"/>
  <c r="AA6" i="23" a="1"/>
  <c r="AC15" i="24" a="1"/>
  <c r="Y4" i="22" a="1"/>
  <c r="T9" i="23" a="1"/>
  <c r="Z16" i="15" a="1"/>
  <c r="W12" i="21" a="1"/>
  <c r="R7" i="6" a="1"/>
  <c r="R9" i="16" a="1"/>
  <c r="S8" i="24" a="1"/>
  <c r="P9" i="18" a="1"/>
  <c r="W15" i="19" a="1"/>
  <c r="T5" i="6" a="1"/>
  <c r="Y9" i="23" a="1"/>
  <c r="V11" i="18" a="1"/>
  <c r="AA10" i="19" a="1"/>
  <c r="O8" i="15" a="1"/>
  <c r="X4" i="24" a="1"/>
  <c r="S11" i="14" a="1"/>
  <c r="P12" i="6" a="1"/>
  <c r="X5" i="22" a="1"/>
  <c r="S7" i="15" a="1"/>
  <c r="R8" i="21" a="1"/>
  <c r="Z10" i="18" a="1"/>
  <c r="P15" i="22" a="1"/>
  <c r="AA12" i="17" a="1"/>
  <c r="AD12" i="23" a="1"/>
  <c r="Q10" i="24" a="1"/>
  <c r="Y10" i="6" a="1"/>
  <c r="P6" i="16" a="1"/>
  <c r="O13" i="20" a="1"/>
  <c r="S13" i="6" a="1"/>
  <c r="Y13" i="15" a="1"/>
  <c r="O10" i="18" a="1"/>
  <c r="Q14" i="14" a="1"/>
  <c r="W5" i="6" a="1"/>
  <c r="X12" i="20" a="1"/>
  <c r="U13" i="18" a="1"/>
  <c r="AA4" i="6" a="1"/>
  <c r="AA5" i="17" a="1"/>
  <c r="T10" i="21" a="1"/>
  <c r="S14" i="19" a="1"/>
  <c r="R7" i="20" a="1"/>
  <c r="T11" i="21" a="1"/>
  <c r="T7" i="23" a="1"/>
  <c r="O7" i="17" a="1"/>
  <c r="Y16" i="22" a="1"/>
  <c r="O7" i="21" a="1"/>
  <c r="Q5" i="15" a="1"/>
  <c r="T4" i="23" a="1"/>
  <c r="V10" i="21" a="1"/>
  <c r="O4" i="17" a="1"/>
  <c r="O7" i="22" a="1"/>
  <c r="T14" i="16" a="1"/>
  <c r="Q9" i="6" a="1"/>
  <c r="R13" i="18" a="1"/>
  <c r="P8" i="20" a="1"/>
  <c r="P15" i="14" a="1"/>
  <c r="R15" i="24" a="1"/>
  <c r="V6" i="15" a="1"/>
  <c r="Q11" i="24" a="1"/>
  <c r="S10" i="24" a="1"/>
  <c r="Q6" i="14" a="1"/>
  <c r="V16" i="14" a="1"/>
  <c r="S8" i="18" a="1"/>
  <c r="P5" i="18" a="1"/>
  <c r="Y15" i="15" a="1"/>
  <c r="Y5" i="20" a="1"/>
  <c r="AD16" i="23" a="1"/>
  <c r="Q10" i="21" a="1"/>
  <c r="W6" i="14" a="1"/>
  <c r="V12" i="21" a="1"/>
  <c r="U6" i="19" a="1"/>
  <c r="R16" i="15" a="1"/>
  <c r="V6" i="19" a="1"/>
  <c r="W11" i="24" a="1"/>
  <c r="X6" i="21" a="1"/>
  <c r="Z8" i="15" a="1"/>
  <c r="Q9" i="18" a="1"/>
  <c r="U15" i="21" a="1"/>
  <c r="U16" i="6" a="1"/>
  <c r="Z16" i="6" a="1"/>
  <c r="Q4" i="21" a="1"/>
  <c r="W14" i="18" a="1"/>
  <c r="V13" i="16" a="1"/>
  <c r="Q11" i="17" a="1"/>
  <c r="AA4" i="15" a="1"/>
  <c r="AA6" i="22" a="1"/>
  <c r="U6" i="24" a="1"/>
  <c r="Z5" i="18" a="1"/>
  <c r="T5" i="23" a="1"/>
  <c r="AA8" i="21" a="1"/>
  <c r="X11" i="21" a="1"/>
  <c r="X16" i="20" a="1"/>
  <c r="W12" i="23" a="1"/>
  <c r="U7" i="24" a="1"/>
  <c r="R6" i="15" a="1"/>
  <c r="V16" i="15" a="1"/>
  <c r="Y15" i="23" a="1"/>
  <c r="P9" i="22" a="1"/>
  <c r="Y12" i="17" a="1"/>
  <c r="V9" i="20" a="1"/>
  <c r="W15" i="15" a="1"/>
  <c r="W6" i="18" a="1"/>
  <c r="Q4" i="6" a="1"/>
  <c r="T16" i="21" a="1"/>
  <c r="Z13" i="19" a="1"/>
  <c r="AC4" i="24" a="1"/>
  <c r="AA12" i="21" a="1"/>
  <c r="P5" i="24" a="1"/>
  <c r="T11" i="17" a="1"/>
  <c r="V15" i="15" a="1"/>
  <c r="W6" i="22" a="1"/>
  <c r="AA11" i="22" a="1"/>
  <c r="Q5" i="17" a="1"/>
  <c r="P7" i="22" a="1"/>
  <c r="R12" i="21" a="1"/>
  <c r="P10" i="14" a="1"/>
  <c r="W12" i="24" a="1"/>
  <c r="AB6" i="24" a="1"/>
  <c r="S15" i="15" a="1"/>
  <c r="AA4" i="14" a="1"/>
  <c r="U14" i="14" a="1"/>
  <c r="Z9" i="6" a="1"/>
  <c r="X9" i="24" a="1"/>
  <c r="Q15" i="22" a="1"/>
  <c r="V8" i="6" a="1"/>
  <c r="AA12" i="15" a="1"/>
  <c r="R12" i="19" a="1"/>
  <c r="T6" i="20" a="1"/>
  <c r="AA14" i="6" a="1"/>
  <c r="R6" i="19" a="1"/>
  <c r="Z6" i="17" a="1"/>
  <c r="X16" i="18" a="1"/>
  <c r="X15" i="16" a="1"/>
  <c r="V15" i="19" a="1"/>
  <c r="V5" i="17" a="1"/>
  <c r="U11" i="15" a="1"/>
  <c r="O15" i="19" a="1"/>
  <c r="Y11" i="24" a="1"/>
  <c r="O6" i="17" a="1"/>
  <c r="Y15" i="16" a="1"/>
  <c r="AD11" i="23" a="1"/>
  <c r="Z10" i="21" a="1"/>
  <c r="Q15" i="19" a="1"/>
  <c r="Z16" i="16" a="1"/>
  <c r="AD15" i="23" a="1"/>
  <c r="Q11" i="23" a="1"/>
  <c r="U12" i="22" a="1"/>
  <c r="W13" i="21" a="1"/>
  <c r="O14" i="14" a="1"/>
  <c r="T14" i="19" a="1"/>
  <c r="Z5" i="16" a="1"/>
  <c r="Q16" i="16" a="1"/>
  <c r="AA13" i="6" a="1"/>
  <c r="W4" i="21" a="1"/>
  <c r="U15" i="20" a="1"/>
  <c r="V7" i="17" a="1"/>
  <c r="U8" i="24" a="1"/>
  <c r="W11" i="23" a="1"/>
  <c r="X15" i="21" a="1"/>
  <c r="T6" i="6" a="1"/>
  <c r="AA16" i="14" a="1"/>
  <c r="S16" i="15" a="1"/>
  <c r="AB13" i="23" a="1"/>
  <c r="AA8" i="20" a="1"/>
  <c r="AA16" i="21" a="1"/>
  <c r="Y16" i="14" a="1"/>
  <c r="S9" i="14" a="1"/>
  <c r="Z14" i="24" a="1"/>
  <c r="AA13" i="23" a="1"/>
  <c r="O8" i="20" a="1"/>
  <c r="R7" i="19" a="1"/>
  <c r="Y4" i="15" a="1"/>
  <c r="W10" i="24" a="1"/>
  <c r="P11" i="17" a="1"/>
  <c r="V9" i="19" a="1"/>
  <c r="X12" i="19" a="1"/>
  <c r="R8" i="15" a="1"/>
  <c r="AA7" i="20" a="1"/>
  <c r="R8" i="23" a="1"/>
  <c r="AA15" i="18" a="1"/>
  <c r="W6" i="19" a="1"/>
  <c r="AA9" i="18" a="1"/>
  <c r="Z8" i="18" a="1"/>
  <c r="U15" i="6" a="1"/>
  <c r="P14" i="14" a="1"/>
  <c r="Q4" i="24" a="1"/>
  <c r="U14" i="17" a="1"/>
  <c r="Y13" i="16" a="1"/>
  <c r="P8" i="21" a="1"/>
  <c r="R5" i="18" a="1"/>
  <c r="W8" i="16" a="1"/>
  <c r="V7" i="18" a="1"/>
  <c r="R16" i="23" a="1"/>
  <c r="X5" i="24" a="1"/>
  <c r="O16" i="15" a="1"/>
  <c r="P10" i="22" a="1"/>
  <c r="AC9" i="23" a="1"/>
  <c r="V15" i="6" a="1"/>
  <c r="Q8" i="23" a="1"/>
  <c r="Z14" i="20" a="1"/>
  <c r="S5" i="19" a="1"/>
  <c r="AB4" i="23" a="1"/>
  <c r="R7" i="23" a="1"/>
  <c r="S12" i="18" a="1"/>
  <c r="W15" i="6" a="1"/>
  <c r="O8" i="18" a="1"/>
  <c r="P15" i="18" a="1"/>
  <c r="U10" i="18" a="1"/>
  <c r="U5" i="19" a="1"/>
  <c r="V12" i="15" a="1"/>
  <c r="X9" i="21" a="1"/>
  <c r="X6" i="24" a="1"/>
  <c r="Q9" i="22" a="1"/>
  <c r="AA5" i="19" a="1"/>
  <c r="P12" i="21" a="1"/>
  <c r="T11" i="15" a="1"/>
  <c r="W16" i="6" a="1"/>
  <c r="AA15" i="20" a="1"/>
  <c r="Q14" i="19" a="1"/>
  <c r="R4" i="23" a="1"/>
  <c r="R16" i="19" a="1"/>
  <c r="P8" i="14" a="1"/>
  <c r="Z4" i="18" a="1"/>
  <c r="Y10" i="16" a="1"/>
  <c r="V6" i="23" a="1"/>
  <c r="T8" i="14" a="1"/>
  <c r="V7" i="14" a="1"/>
  <c r="Y14" i="22" a="1"/>
  <c r="Q12" i="18" a="1"/>
  <c r="Z14" i="22" a="1"/>
  <c r="X7" i="6" a="1"/>
  <c r="W8" i="24" a="1"/>
  <c r="Z11" i="20" a="1"/>
  <c r="U14" i="23" a="1"/>
  <c r="S6" i="21" a="1"/>
  <c r="V11" i="21" a="1"/>
  <c r="W15" i="24" a="1"/>
  <c r="X12" i="14" a="1"/>
  <c r="Q8" i="22" a="1"/>
  <c r="W10" i="14" a="1"/>
  <c r="AA10" i="14" a="1"/>
  <c r="O6" i="20" a="1"/>
  <c r="U13" i="24" a="1"/>
  <c r="O13" i="15" a="1"/>
  <c r="W15" i="16" a="1"/>
  <c r="R12" i="14" a="1"/>
  <c r="U16" i="16" a="1"/>
  <c r="V14" i="16" a="1"/>
  <c r="S13" i="20" a="1"/>
  <c r="P7" i="17" a="1"/>
  <c r="U7" i="14" a="1"/>
  <c r="S6" i="23" a="1"/>
  <c r="T7" i="22" a="1"/>
  <c r="O5" i="16" a="1"/>
  <c r="Q16" i="18" a="1"/>
  <c r="P5" i="14" a="1"/>
  <c r="R9" i="23" a="1"/>
  <c r="Q13" i="15" a="1"/>
  <c r="S5" i="20" a="1"/>
  <c r="AA15" i="23" a="1"/>
  <c r="V6" i="16" a="1"/>
  <c r="Z8" i="20" a="1"/>
  <c r="T11" i="6" a="1"/>
  <c r="O11" i="20" a="1"/>
  <c r="AA13" i="16" a="1"/>
  <c r="X16" i="15" a="1"/>
  <c r="X14" i="18" a="1"/>
  <c r="X14" i="21" a="1"/>
  <c r="AA8" i="14" a="1"/>
  <c r="X14" i="19" a="1"/>
  <c r="V13" i="20" a="1"/>
  <c r="S4" i="18" a="1"/>
  <c r="W7" i="19" a="1"/>
  <c r="Q15" i="18" a="1"/>
  <c r="O10" i="14" a="1"/>
  <c r="T15" i="17" a="1"/>
  <c r="Y6" i="22" a="1"/>
  <c r="V4" i="19" a="1"/>
  <c r="Z13" i="18" a="1"/>
  <c r="T12" i="14" a="1"/>
  <c r="S15" i="6" a="1"/>
  <c r="Q11" i="6" a="1"/>
  <c r="Y4" i="19" a="1"/>
  <c r="O11" i="16" a="1"/>
  <c r="AE13" i="23" a="1"/>
  <c r="AA9" i="24" a="1"/>
  <c r="U10" i="19" a="1"/>
  <c r="V9" i="18" a="1"/>
  <c r="Z12" i="15" a="1"/>
  <c r="S16" i="21" a="1"/>
  <c r="AA6" i="14" a="1"/>
  <c r="Y6" i="14" a="1"/>
  <c r="T12" i="20" a="1"/>
  <c r="AC15" i="23" a="1"/>
  <c r="AC16" i="23" a="1"/>
  <c r="S14" i="15" a="1"/>
  <c r="Y7" i="24" a="1"/>
  <c r="AB7" i="24" a="1"/>
  <c r="Q11" i="16" a="1"/>
  <c r="P6" i="24" a="1"/>
  <c r="AE14" i="23" a="1"/>
  <c r="AA16" i="19" a="1"/>
  <c r="P10" i="15" a="1"/>
  <c r="Q5" i="21" a="1"/>
  <c r="W16" i="18" a="1"/>
  <c r="Q13" i="19" a="1"/>
  <c r="AE16" i="24" a="1"/>
  <c r="T7" i="15" a="1"/>
  <c r="R16" i="18" a="1"/>
  <c r="Y4" i="6" a="1"/>
  <c r="T13" i="24" a="1"/>
  <c r="U4" i="18" a="1"/>
  <c r="R12" i="18" a="1"/>
  <c r="S10" i="15" a="1"/>
  <c r="V5" i="19" a="1"/>
  <c r="S8" i="20" a="1"/>
  <c r="O11" i="15" a="1"/>
  <c r="Y11" i="22" a="1"/>
  <c r="X11" i="17" a="1"/>
  <c r="Y12" i="19" a="1"/>
  <c r="Q4" i="19" a="1"/>
  <c r="X7" i="23" a="1"/>
  <c r="T9" i="20" a="1"/>
  <c r="R11" i="24" a="1"/>
  <c r="U4" i="24" a="1"/>
  <c r="AA4" i="21" a="1"/>
  <c r="X13" i="18" a="1"/>
  <c r="R7" i="22" a="1"/>
  <c r="P9" i="16" a="1"/>
  <c r="Y16" i="16" a="1"/>
  <c r="U12" i="6" a="1"/>
  <c r="Z14" i="21" a="1"/>
  <c r="U5" i="6" a="1"/>
  <c r="AA8" i="18" a="1"/>
  <c r="W5" i="20" a="1"/>
  <c r="Y12" i="16" a="1"/>
  <c r="Q10" i="19" a="1"/>
  <c r="S15" i="23" a="1"/>
  <c r="AA6" i="24" a="1"/>
  <c r="R9" i="15" a="1"/>
  <c r="T8" i="6" a="1"/>
  <c r="AD9" i="23" a="1"/>
  <c r="Q10" i="23" a="1"/>
  <c r="W14" i="19" a="1"/>
  <c r="Z9" i="15" a="1"/>
  <c r="Z13" i="15" a="1"/>
  <c r="X5" i="16" a="1"/>
  <c r="AA13" i="19" a="1"/>
  <c r="Q15" i="23" a="1"/>
  <c r="S16" i="19" a="1"/>
  <c r="V12" i="22" a="1"/>
  <c r="AE15" i="24" a="1"/>
  <c r="S15" i="14" a="1"/>
  <c r="W9" i="16" a="1"/>
  <c r="AA4" i="18" a="1"/>
  <c r="T16" i="19" a="1"/>
  <c r="W16" i="24" a="1"/>
  <c r="O9" i="21" a="1"/>
  <c r="O11" i="17" a="1"/>
  <c r="U16" i="14" a="1"/>
  <c r="T9" i="17" a="1"/>
  <c r="O4" i="21" a="1"/>
  <c r="AC16" i="24" a="1"/>
  <c r="AA12" i="24" a="1"/>
  <c r="V16" i="21" a="1"/>
  <c r="W16" i="22" a="1"/>
  <c r="AA10" i="6" a="1"/>
  <c r="U11" i="6" a="1"/>
  <c r="T15" i="19" a="1"/>
  <c r="Y15" i="19" a="1"/>
  <c r="R15" i="14" a="1"/>
  <c r="O8" i="21" a="1"/>
  <c r="O7" i="14" a="1"/>
  <c r="Z7" i="18" a="1"/>
  <c r="P16" i="16" a="1"/>
  <c r="Q7" i="18" a="1"/>
  <c r="Z14" i="16" a="1"/>
  <c r="T11" i="23" a="1"/>
  <c r="X5" i="19" a="1"/>
  <c r="Q14" i="21" a="1"/>
  <c r="R9" i="22" a="1"/>
  <c r="Z4" i="24" a="1"/>
  <c r="Y11" i="20" a="1"/>
  <c r="V10" i="17" a="1"/>
  <c r="Q12" i="19" a="1"/>
  <c r="Z6" i="19" a="1"/>
  <c r="U9" i="22" a="1"/>
  <c r="Q8" i="15" a="1"/>
  <c r="Z5" i="6" a="1"/>
  <c r="AA5" i="14" a="1"/>
  <c r="AA6" i="16" a="1"/>
  <c r="P16" i="15" a="1"/>
  <c r="X6" i="23" a="1"/>
  <c r="AB15" i="24" a="1"/>
  <c r="W10" i="16" a="1"/>
  <c r="T13" i="14" a="1"/>
  <c r="Q9" i="21" a="1"/>
  <c r="S4" i="22" a="1"/>
  <c r="Z6" i="21" a="1"/>
  <c r="R6" i="16" a="1"/>
  <c r="AC8" i="23" a="1"/>
  <c r="Z7" i="16" a="1"/>
  <c r="T8" i="21" a="1"/>
  <c r="T15" i="21" a="1"/>
  <c r="AA9" i="14" a="1"/>
  <c r="AA14" i="14" a="1"/>
  <c r="Q10" i="15" a="1"/>
  <c r="O7" i="20" a="1"/>
  <c r="AD9" i="24" a="1"/>
  <c r="R5" i="14" a="1"/>
  <c r="Y8" i="23" a="1"/>
  <c r="X9" i="14" a="1"/>
  <c r="AA12" i="18" a="1"/>
  <c r="O6" i="22" a="1"/>
  <c r="Y11" i="14" a="1"/>
  <c r="Q7" i="17" a="1"/>
  <c r="X10" i="15" a="1"/>
  <c r="T10" i="17" a="1"/>
  <c r="Q7" i="20" a="1"/>
  <c r="U6" i="6" a="1"/>
  <c r="O15" i="14" a="1"/>
  <c r="Z9" i="17" a="1"/>
  <c r="X6" i="16" a="1"/>
  <c r="P9" i="6" a="1"/>
  <c r="Z10" i="15" a="1"/>
  <c r="W11" i="14" a="1"/>
  <c r="W6" i="6" a="1"/>
  <c r="S15" i="19" a="1"/>
  <c r="R11" i="21" a="1"/>
  <c r="AA11" i="21" a="1"/>
  <c r="R5" i="16" a="1"/>
  <c r="X4" i="17" a="1"/>
  <c r="V14" i="24" a="1"/>
  <c r="X15" i="15" a="1"/>
  <c r="S8" i="23" a="1"/>
  <c r="U10" i="6" a="1"/>
  <c r="Y6" i="16" a="1"/>
  <c r="R4" i="19" a="1"/>
  <c r="AA12" i="22" a="1"/>
  <c r="V15" i="18" a="1"/>
  <c r="Q10" i="22" a="1"/>
  <c r="X13" i="15" a="1"/>
  <c r="AD14" i="23" a="1"/>
  <c r="R8" i="17" a="1"/>
  <c r="O10" i="20" a="1"/>
  <c r="O8" i="16" a="1"/>
  <c r="R12" i="6" a="1"/>
  <c r="Y12" i="18" a="1"/>
  <c r="V5" i="20" a="1"/>
  <c r="U14" i="22" a="1"/>
  <c r="R4" i="16" a="1"/>
  <c r="P8" i="16" a="1"/>
  <c r="AA14" i="21" a="1"/>
  <c r="V15" i="21" a="1"/>
  <c r="O12" i="22" a="1"/>
  <c r="S9" i="19" a="1"/>
  <c r="T8" i="23" a="1"/>
  <c r="T7" i="16" a="1"/>
  <c r="X8" i="17" a="1"/>
  <c r="T8" i="17" a="1"/>
  <c r="P12" i="14" a="1"/>
  <c r="R4" i="14" a="1"/>
  <c r="AA9" i="22" a="1"/>
  <c r="V4" i="24" a="1"/>
  <c r="V13" i="15" a="1"/>
  <c r="Y16" i="23" a="1"/>
  <c r="Y12" i="14" a="1"/>
  <c r="O7" i="15" a="1"/>
  <c r="O12" i="6" a="1"/>
  <c r="S10" i="17" a="1"/>
  <c r="U9" i="21" a="1"/>
  <c r="AC7" i="23" a="1"/>
  <c r="P13" i="6" a="1"/>
  <c r="U11" i="24" a="1"/>
  <c r="V9" i="16" a="1"/>
  <c r="S15" i="20" a="1"/>
  <c r="Q14" i="17" a="1"/>
  <c r="P13" i="14" a="1"/>
  <c r="P9" i="24" a="1"/>
  <c r="Z10" i="24" a="1"/>
  <c r="AA9" i="20" a="1"/>
  <c r="W9" i="6" a="1"/>
  <c r="Y11" i="15" a="1"/>
  <c r="T5" i="16" a="1"/>
  <c r="Z15" i="24" a="1"/>
  <c r="Q11" i="14" a="1"/>
  <c r="S16" i="24" a="1"/>
  <c r="U5" i="18" a="1"/>
  <c r="V14" i="17" a="1"/>
  <c r="AA10" i="16" a="1"/>
  <c r="AA6" i="20" a="1"/>
  <c r="Y6" i="21" a="1"/>
  <c r="W7" i="14" a="1"/>
  <c r="AC12" i="23" a="1"/>
  <c r="AA11" i="24" a="1"/>
  <c r="U9" i="14" a="1"/>
  <c r="AA6" i="15" a="1"/>
  <c r="Q13" i="16" a="1"/>
  <c r="V8" i="24" a="1"/>
  <c r="Y14" i="6" a="1"/>
  <c r="O13" i="18" a="1"/>
  <c r="Z6" i="14" a="1"/>
  <c r="AE15" i="23" a="1"/>
  <c r="AA7" i="21" a="1"/>
  <c r="Q15" i="6" a="1"/>
  <c r="P10" i="24" a="1"/>
  <c r="U10" i="21" a="1"/>
  <c r="AD12" i="24" a="1"/>
  <c r="R6" i="21" a="1"/>
  <c r="Y9" i="21" a="1"/>
  <c r="S7" i="22" a="1"/>
  <c r="P4" i="18" a="1"/>
  <c r="X9" i="17" a="1"/>
  <c r="V12" i="19" a="1"/>
  <c r="O16" i="22" a="1"/>
  <c r="W4" i="18" a="1"/>
  <c r="R8" i="24" a="1"/>
  <c r="T9" i="16" a="1"/>
  <c r="AA14" i="22" a="1"/>
  <c r="Y5" i="19" a="1"/>
  <c r="U9" i="19" a="1"/>
  <c r="Y13" i="23" a="1"/>
  <c r="W14" i="24" a="1"/>
  <c r="T5" i="19" a="1"/>
  <c r="T4" i="16" a="1"/>
  <c r="Q5" i="19" a="1"/>
  <c r="P12" i="20" a="1"/>
  <c r="O6" i="16" a="1"/>
  <c r="R15" i="17" a="1"/>
  <c r="V6" i="6" a="1"/>
  <c r="X11" i="24" a="1"/>
  <c r="U6" i="18" a="1"/>
  <c r="S8" i="14" a="1"/>
  <c r="U15" i="22" a="1"/>
  <c r="AB13" i="24" a="1"/>
  <c r="O12" i="21" a="1"/>
  <c r="AA12" i="14" a="1"/>
  <c r="R14" i="17" a="1"/>
  <c r="W8" i="15" a="1"/>
  <c r="Y16" i="18" a="1"/>
  <c r="P14" i="6" a="1"/>
  <c r="V9" i="17" a="1"/>
  <c r="T14" i="24" a="1"/>
  <c r="U8" i="19" a="1"/>
  <c r="Z11" i="15" a="1"/>
  <c r="Q8" i="20" a="1"/>
  <c r="P5" i="17" a="1"/>
  <c r="AD11" i="24" a="1"/>
  <c r="V11" i="24" a="1"/>
  <c r="T4" i="21" a="1"/>
  <c r="S11" i="23" a="1"/>
  <c r="W7" i="18" a="1"/>
  <c r="Z8" i="22" a="1"/>
  <c r="S11" i="19" a="1"/>
  <c r="S12" i="19" a="1"/>
  <c r="P6" i="15" a="1"/>
  <c r="Z6" i="24" a="1"/>
  <c r="P14" i="24" a="1"/>
  <c r="Q12" i="23" a="1"/>
  <c r="P6" i="6" a="1"/>
  <c r="AC6" i="24" a="1"/>
  <c r="T5" i="15" a="1"/>
  <c r="R10" i="24" a="1"/>
  <c r="O4" i="15" a="1"/>
  <c r="Y12" i="24" a="1"/>
  <c r="W8" i="23" a="1"/>
  <c r="W6" i="24" a="1"/>
  <c r="V4" i="14" a="1"/>
  <c r="V14" i="6" a="1"/>
  <c r="Y16" i="24" a="1"/>
  <c r="W7" i="21" a="1"/>
  <c r="X14" i="23" a="1"/>
  <c r="X4" i="21" a="1"/>
  <c r="X8" i="6" a="1"/>
  <c r="X10" i="23" a="1"/>
  <c r="R8" i="6" a="1"/>
  <c r="S6" i="16" a="1"/>
  <c r="U10" i="23" a="1"/>
  <c r="O9" i="22" a="1"/>
  <c r="Z11" i="24" a="1"/>
  <c r="U11" i="17" a="1"/>
  <c r="V16" i="6" a="1"/>
  <c r="R4" i="18" a="1"/>
  <c r="T15" i="22" a="1"/>
  <c r="AA10" i="15" a="1"/>
  <c r="O10" i="19" a="1"/>
  <c r="R12" i="22" a="1"/>
  <c r="Z12" i="18" a="1"/>
  <c r="O16" i="6" a="1"/>
  <c r="O5" i="19" a="1"/>
  <c r="V13" i="22" a="1"/>
  <c r="U5" i="20" a="1"/>
  <c r="O15" i="15" a="1"/>
  <c r="Y5" i="23" a="1"/>
  <c r="O4" i="16" a="1"/>
  <c r="R4" i="24" a="1"/>
  <c r="T13" i="19" a="1"/>
  <c r="X13" i="24" a="1"/>
  <c r="AD14" i="24" a="1"/>
  <c r="Z7" i="6" a="1"/>
  <c r="Z6" i="15" a="1"/>
  <c r="Y5" i="16" a="1"/>
  <c r="AD4" i="24" a="1"/>
  <c r="Y14" i="20" a="1"/>
  <c r="U16" i="22" a="1"/>
  <c r="R7" i="21" a="1"/>
  <c r="Y10" i="19" a="1"/>
  <c r="Z14" i="15" a="1"/>
  <c r="T8" i="20" a="1"/>
  <c r="AE14" i="24" a="1"/>
  <c r="T15" i="15" a="1"/>
  <c r="Q9" i="16" a="1"/>
  <c r="Y6" i="17" a="1"/>
  <c r="R16" i="14" a="1"/>
  <c r="AE13" i="24" a="1"/>
  <c r="S15" i="17" a="1"/>
  <c r="X11" i="6" a="1"/>
  <c r="U9" i="16" a="1"/>
  <c r="P11" i="21" a="1"/>
  <c r="R10" i="22" a="1"/>
  <c r="X8" i="14" a="1"/>
  <c r="R12" i="15" a="1"/>
  <c r="W5" i="21" a="1"/>
  <c r="V5" i="6" a="1"/>
  <c r="U8" i="14" a="1"/>
  <c r="P14" i="22" a="1"/>
  <c r="R14" i="22" a="1"/>
  <c r="AD5" i="23" a="1"/>
  <c r="X5" i="21" a="1"/>
  <c r="R9" i="14" a="1"/>
  <c r="X8" i="22" a="1"/>
  <c r="U7" i="21" a="1"/>
  <c r="V14" i="21" a="1"/>
  <c r="V6" i="22" a="1"/>
  <c r="S9" i="18" a="1"/>
  <c r="AA9" i="21" a="1"/>
  <c r="Q16" i="21" a="1"/>
  <c r="P4" i="15" a="1"/>
  <c r="Y7" i="17" a="1"/>
  <c r="AB8" i="23" a="1"/>
  <c r="Z5" i="22" a="1"/>
  <c r="O14" i="18" a="1"/>
  <c r="Z4" i="22" a="1"/>
  <c r="AC13" i="23" a="1"/>
  <c r="Q15" i="15" a="1"/>
  <c r="P11" i="15" a="1"/>
  <c r="Y14" i="19" a="1"/>
  <c r="X16" i="17" a="1"/>
  <c r="S8" i="16" a="1"/>
  <c r="Q16" i="14" a="1"/>
  <c r="R9" i="17" a="1"/>
  <c r="AA14" i="24" a="1"/>
  <c r="O9" i="14" a="1"/>
  <c r="Y13" i="18" a="1"/>
  <c r="Y9" i="17" a="1"/>
  <c r="P13" i="24" a="1"/>
  <c r="P11" i="23" a="1"/>
  <c r="P8" i="18" a="1"/>
  <c r="X4" i="16" a="1"/>
  <c r="V10" i="14" a="1"/>
  <c r="P4" i="21" a="1"/>
  <c r="U6" i="14" a="1"/>
  <c r="S7" i="14" a="1"/>
  <c r="S5" i="16" a="1"/>
  <c r="O6" i="15" a="1"/>
  <c r="W12" i="6" a="1"/>
  <c r="Y12" i="21" a="1"/>
  <c r="V13" i="14" a="1"/>
  <c r="O11" i="14" a="1"/>
  <c r="U4" i="17" a="1"/>
  <c r="O13" i="14" a="1"/>
  <c r="U16" i="23" a="1"/>
  <c r="T10" i="6" a="1"/>
  <c r="X9" i="15" a="1"/>
  <c r="Q7" i="16" a="1"/>
  <c r="V9" i="14" a="1"/>
  <c r="P6" i="14" a="1"/>
  <c r="O8" i="22" a="1"/>
  <c r="AA5" i="16" a="1"/>
  <c r="AD15" i="24" a="1"/>
  <c r="V8" i="19" a="1"/>
  <c r="X7" i="17" a="1"/>
  <c r="S5" i="17" a="1"/>
  <c r="Z12" i="17" a="1"/>
  <c r="V6" i="14" a="1"/>
  <c r="T16" i="23" a="1"/>
  <c r="Y4" i="20" a="1"/>
  <c r="T10" i="24" a="1"/>
  <c r="V12" i="24" a="1"/>
  <c r="Y4" i="16" a="1"/>
  <c r="AD6" i="23" a="1"/>
  <c r="AB6" i="23" a="1"/>
  <c r="R10" i="15" a="1"/>
  <c r="T16" i="24" a="1"/>
  <c r="O9" i="18" a="1"/>
  <c r="W11" i="19" a="1"/>
  <c r="T15" i="20" a="1"/>
  <c r="V7" i="19" a="1"/>
  <c r="Y11" i="6" a="1"/>
  <c r="T11" i="24" a="1"/>
  <c r="R10" i="14" a="1"/>
  <c r="P6" i="18" a="1"/>
  <c r="AA4" i="24" a="1"/>
  <c r="S10" i="18" a="1"/>
  <c r="AA10" i="21" a="1"/>
  <c r="Z13" i="22" a="1"/>
  <c r="AA4" i="16" a="1"/>
  <c r="AA4" i="16" l="1"/>
  <c r="Z13" i="22"/>
  <c r="AA10" i="21"/>
  <c r="S10" i="18"/>
  <c r="AA4" i="24"/>
  <c r="P6" i="18"/>
  <c r="R10" i="14"/>
  <c r="T11" i="24"/>
  <c r="Y11" i="6"/>
  <c r="V7" i="19"/>
  <c r="T15" i="20"/>
  <c r="W11" i="19"/>
  <c r="O9" i="18"/>
  <c r="T16" i="24"/>
  <c r="R10" i="15"/>
  <c r="AB6" i="23"/>
  <c r="AD6" i="23"/>
  <c r="Y4" i="16"/>
  <c r="V12" i="24"/>
  <c r="T10" i="24"/>
  <c r="Y4" i="20"/>
  <c r="T16" i="23"/>
  <c r="V6" i="14"/>
  <c r="Z12" i="17"/>
  <c r="S5" i="17"/>
  <c r="X7" i="17"/>
  <c r="V8" i="19"/>
  <c r="AD15" i="24"/>
  <c r="AA5" i="16"/>
  <c r="O8" i="22"/>
  <c r="P6" i="14"/>
  <c r="V9" i="14"/>
  <c r="Q7" i="16"/>
  <c r="X9" i="15"/>
  <c r="T10" i="6"/>
  <c r="U16" i="23"/>
  <c r="O13" i="14"/>
  <c r="U4" i="17"/>
  <c r="O11" i="14"/>
  <c r="V13" i="14"/>
  <c r="Y12" i="21"/>
  <c r="W12" i="6"/>
  <c r="O6" i="15"/>
  <c r="S5" i="16"/>
  <c r="S7" i="14"/>
  <c r="U6" i="14"/>
  <c r="P4" i="21"/>
  <c r="V10" i="14"/>
  <c r="X4" i="16"/>
  <c r="P8" i="18"/>
  <c r="P11" i="23"/>
  <c r="P13" i="24"/>
  <c r="Y9" i="17"/>
  <c r="Y13" i="18"/>
  <c r="O9" i="14"/>
  <c r="AA14" i="24"/>
  <c r="R9" i="17"/>
  <c r="Q16" i="14"/>
  <c r="S8" i="16"/>
  <c r="X16" i="17"/>
  <c r="Y14" i="19"/>
  <c r="P11" i="15"/>
  <c r="Q15" i="15"/>
  <c r="AC13" i="23"/>
  <c r="Z4" i="22"/>
  <c r="O14" i="18"/>
  <c r="Z5" i="22"/>
  <c r="AB8" i="23"/>
  <c r="Y7" i="17"/>
  <c r="P4" i="15"/>
  <c r="Q16" i="21"/>
  <c r="AA9" i="21"/>
  <c r="S9" i="18"/>
  <c r="V6" i="22"/>
  <c r="V14" i="21"/>
  <c r="U7" i="21"/>
  <c r="X8" i="22"/>
  <c r="R9" i="14"/>
  <c r="X5" i="21"/>
  <c r="AD5" i="23"/>
  <c r="R14" i="22"/>
  <c r="P14" i="22"/>
  <c r="U8" i="14"/>
  <c r="V5" i="6"/>
  <c r="W5" i="21"/>
  <c r="R12" i="15"/>
  <c r="X8" i="14"/>
  <c r="R10" i="22"/>
  <c r="P11" i="21"/>
  <c r="U9" i="16"/>
  <c r="X11" i="6"/>
  <c r="S15" i="17"/>
  <c r="AE13" i="24"/>
  <c r="R16" i="14"/>
  <c r="Y6" i="17"/>
  <c r="Q9" i="16"/>
  <c r="T15" i="15"/>
  <c r="AE14" i="24"/>
  <c r="T8" i="20"/>
  <c r="Z14" i="15"/>
  <c r="Y10" i="19"/>
  <c r="R7" i="21"/>
  <c r="U16" i="22"/>
  <c r="Y14" i="20"/>
  <c r="AD4" i="24"/>
  <c r="Y5" i="16"/>
  <c r="Z6" i="15"/>
  <c r="Z7" i="6"/>
  <c r="AD14" i="24"/>
  <c r="X13" i="24"/>
  <c r="T13" i="19"/>
  <c r="R4" i="24"/>
  <c r="O4" i="16"/>
  <c r="Y5" i="23"/>
  <c r="O15" i="15"/>
  <c r="U5" i="20"/>
  <c r="V13" i="22"/>
  <c r="O5" i="19"/>
  <c r="O16" i="6"/>
  <c r="Z12" i="18"/>
  <c r="R12" i="22"/>
  <c r="O10" i="19"/>
  <c r="AA10" i="15"/>
  <c r="T15" i="22"/>
  <c r="R4" i="18"/>
  <c r="V16" i="6"/>
  <c r="U11" i="17"/>
  <c r="Z11" i="24"/>
  <c r="O9" i="22"/>
  <c r="U10" i="23"/>
  <c r="S6" i="16"/>
  <c r="R8" i="6"/>
  <c r="X10" i="23"/>
  <c r="X8" i="6"/>
  <c r="X4" i="21"/>
  <c r="X14" i="23"/>
  <c r="W7" i="21"/>
  <c r="Y16" i="24"/>
  <c r="V14" i="6"/>
  <c r="V4" i="14"/>
  <c r="W6" i="24"/>
  <c r="W8" i="23"/>
  <c r="Y12" i="24"/>
  <c r="O4" i="15"/>
  <c r="R10" i="24"/>
  <c r="T5" i="15"/>
  <c r="AC6" i="24"/>
  <c r="P6" i="6"/>
  <c r="Q12" i="23"/>
  <c r="P14" i="24"/>
  <c r="Z6" i="24"/>
  <c r="P6" i="15"/>
  <c r="S12" i="19"/>
  <c r="S11" i="19"/>
  <c r="Z8" i="22"/>
  <c r="W7" i="18"/>
  <c r="S11" i="23"/>
  <c r="T4" i="21"/>
  <c r="V11" i="24"/>
  <c r="AD11" i="24"/>
  <c r="P5" i="17"/>
  <c r="Q8" i="20"/>
  <c r="Z11" i="15"/>
  <c r="U8" i="19"/>
  <c r="T14" i="24"/>
  <c r="V9" i="17"/>
  <c r="P14" i="6"/>
  <c r="Y16" i="18"/>
  <c r="W8" i="15"/>
  <c r="R14" i="17"/>
  <c r="AA12" i="14"/>
  <c r="O12" i="21"/>
  <c r="AB13" i="24"/>
  <c r="U15" i="22"/>
  <c r="S8" i="14"/>
  <c r="U6" i="18"/>
  <c r="X11" i="24"/>
  <c r="V6" i="6"/>
  <c r="R15" i="17"/>
  <c r="O6" i="16"/>
  <c r="P12" i="20"/>
  <c r="Q5" i="19"/>
  <c r="T4" i="16"/>
  <c r="T5" i="19"/>
  <c r="W14" i="24"/>
  <c r="Y13" i="23"/>
  <c r="U9" i="19"/>
  <c r="Y5" i="19"/>
  <c r="AA14" i="22"/>
  <c r="T9" i="16"/>
  <c r="R8" i="24"/>
  <c r="W4" i="18"/>
  <c r="O16" i="22"/>
  <c r="V12" i="19"/>
  <c r="X9" i="17"/>
  <c r="P4" i="18"/>
  <c r="S7" i="22"/>
  <c r="Y9" i="21"/>
  <c r="R6" i="21"/>
  <c r="AD12" i="24"/>
  <c r="U10" i="21"/>
  <c r="P10" i="24"/>
  <c r="Q15" i="6"/>
  <c r="AA7" i="21"/>
  <c r="AE15" i="23"/>
  <c r="Z6" i="14"/>
  <c r="O13" i="18"/>
  <c r="Y14" i="6"/>
  <c r="V8" i="24"/>
  <c r="Q13" i="16"/>
  <c r="AA6" i="15"/>
  <c r="U9" i="14"/>
  <c r="AA11" i="24"/>
  <c r="AC12" i="23"/>
  <c r="W7" i="14"/>
  <c r="Y6" i="21"/>
  <c r="AA6" i="20"/>
  <c r="AA10" i="16"/>
  <c r="V14" i="17"/>
  <c r="U5" i="18"/>
  <c r="S16" i="24"/>
  <c r="Q11" i="14"/>
  <c r="Z15" i="24"/>
  <c r="T5" i="16"/>
  <c r="Y11" i="15"/>
  <c r="W9" i="6"/>
  <c r="AA9" i="20"/>
  <c r="Z10" i="24"/>
  <c r="P9" i="24"/>
  <c r="P13" i="14"/>
  <c r="Q14" i="17"/>
  <c r="S15" i="20"/>
  <c r="V9" i="16"/>
  <c r="U11" i="24"/>
  <c r="P13" i="6"/>
  <c r="AC7" i="23"/>
  <c r="U9" i="21"/>
  <c r="S10" i="17"/>
  <c r="O12" i="6"/>
  <c r="O7" i="15"/>
  <c r="Y12" i="14"/>
  <c r="Y16" i="23"/>
  <c r="V13" i="15"/>
  <c r="V4" i="24"/>
  <c r="AA9" i="22"/>
  <c r="R4" i="14"/>
  <c r="P12" i="14"/>
  <c r="T8" i="17"/>
  <c r="X8" i="17"/>
  <c r="T7" i="16"/>
  <c r="T8" i="23"/>
  <c r="S9" i="19"/>
  <c r="O12" i="22"/>
  <c r="V15" i="21"/>
  <c r="AA14" i="21"/>
  <c r="P8" i="16"/>
  <c r="R4" i="16"/>
  <c r="U14" i="22"/>
  <c r="V5" i="20"/>
  <c r="Y12" i="18"/>
  <c r="R12" i="6"/>
  <c r="O8" i="16"/>
  <c r="O10" i="20"/>
  <c r="R8" i="17"/>
  <c r="AD14" i="23"/>
  <c r="X13" i="15"/>
  <c r="Q10" i="22"/>
  <c r="V15" i="18"/>
  <c r="AA12" i="22"/>
  <c r="R4" i="19"/>
  <c r="Y6" i="16"/>
  <c r="U10" i="6"/>
  <c r="S8" i="23"/>
  <c r="X15" i="15"/>
  <c r="V14" i="24"/>
  <c r="X4" i="17"/>
  <c r="R5" i="16"/>
  <c r="AA11" i="21"/>
  <c r="R11" i="21"/>
  <c r="S15" i="19"/>
  <c r="W6" i="6"/>
  <c r="W11" i="14"/>
  <c r="Z10" i="15"/>
  <c r="P9" i="6"/>
  <c r="X6" i="16"/>
  <c r="Z9" i="17"/>
  <c r="O15" i="14"/>
  <c r="U6" i="6"/>
  <c r="Q7" i="20"/>
  <c r="T10" i="17"/>
  <c r="X10" i="15"/>
  <c r="Q7" i="17"/>
  <c r="Y11" i="14"/>
  <c r="O6" i="22"/>
  <c r="AA12" i="18"/>
  <c r="X9" i="14"/>
  <c r="Y8" i="23"/>
  <c r="R5" i="14"/>
  <c r="AD9" i="24"/>
  <c r="O7" i="20"/>
  <c r="Q10" i="15"/>
  <c r="AA14" i="14"/>
  <c r="AA9" i="14"/>
  <c r="T15" i="21"/>
  <c r="T8" i="21"/>
  <c r="Z7" i="16"/>
  <c r="AC8" i="23"/>
  <c r="R6" i="16"/>
  <c r="Z6" i="21"/>
  <c r="S4" i="22"/>
  <c r="Q9" i="21"/>
  <c r="T13" i="14"/>
  <c r="W10" i="16"/>
  <c r="AB15" i="24"/>
  <c r="X6" i="23"/>
  <c r="P16" i="15"/>
  <c r="AA6" i="16"/>
  <c r="AA5" i="14"/>
  <c r="Z5" i="6"/>
  <c r="Q8" i="15"/>
  <c r="U9" i="22"/>
  <c r="Z6" i="19"/>
  <c r="Q12" i="19"/>
  <c r="V10" i="17"/>
  <c r="Y11" i="20"/>
  <c r="Z4" i="24"/>
  <c r="R9" i="22"/>
  <c r="Q14" i="21"/>
  <c r="X5" i="19"/>
  <c r="T11" i="23"/>
  <c r="Z14" i="16"/>
  <c r="Q7" i="18"/>
  <c r="P16" i="16"/>
  <c r="Z7" i="18"/>
  <c r="O7" i="14"/>
  <c r="O8" i="21"/>
  <c r="R15" i="14"/>
  <c r="Y15" i="19"/>
  <c r="T15" i="19"/>
  <c r="U11" i="6"/>
  <c r="AA10" i="6"/>
  <c r="W16" i="22"/>
  <c r="V16" i="21"/>
  <c r="AA12" i="24"/>
  <c r="AC16" i="24"/>
  <c r="O4" i="21"/>
  <c r="T9" i="17"/>
  <c r="U16" i="14"/>
  <c r="O11" i="17"/>
  <c r="O9" i="21"/>
  <c r="W16" i="24"/>
  <c r="T16" i="19"/>
  <c r="AA4" i="18"/>
  <c r="W9" i="16"/>
  <c r="S15" i="14"/>
  <c r="AE15" i="24"/>
  <c r="V12" i="22"/>
  <c r="S16" i="19"/>
  <c r="Q15" i="23"/>
  <c r="AA13" i="19"/>
  <c r="X5" i="16"/>
  <c r="Z13" i="15"/>
  <c r="Z9" i="15"/>
  <c r="W14" i="19"/>
  <c r="Q10" i="23"/>
  <c r="AD9" i="23"/>
  <c r="T8" i="6"/>
  <c r="R9" i="15"/>
  <c r="AA6" i="24"/>
  <c r="S15" i="23"/>
  <c r="Q10" i="19"/>
  <c r="Y12" i="16"/>
  <c r="W5" i="20"/>
  <c r="AA8" i="18"/>
  <c r="U5" i="6"/>
  <c r="Z14" i="21"/>
  <c r="U12" i="6"/>
  <c r="Y16" i="16"/>
  <c r="P9" i="16"/>
  <c r="R7" i="22"/>
  <c r="X13" i="18"/>
  <c r="AA4" i="21"/>
  <c r="U4" i="24"/>
  <c r="R11" i="24"/>
  <c r="T9" i="20"/>
  <c r="X7" i="23"/>
  <c r="Q4" i="19"/>
  <c r="Y12" i="19"/>
  <c r="X11" i="17"/>
  <c r="Y11" i="22"/>
  <c r="O11" i="15"/>
  <c r="S8" i="20"/>
  <c r="V5" i="19"/>
  <c r="S10" i="15"/>
  <c r="R12" i="18"/>
  <c r="U4" i="18"/>
  <c r="T13" i="24"/>
  <c r="Y4" i="6"/>
  <c r="R16" i="18"/>
  <c r="T7" i="15"/>
  <c r="AE16" i="24"/>
  <c r="Q13" i="19"/>
  <c r="W16" i="18"/>
  <c r="Q5" i="21"/>
  <c r="P10" i="15"/>
  <c r="AA16" i="19"/>
  <c r="AE14" i="23"/>
  <c r="P6" i="24"/>
  <c r="Q11" i="16"/>
  <c r="AB7" i="24"/>
  <c r="Y7" i="24"/>
  <c r="S14" i="15"/>
  <c r="AC16" i="23"/>
  <c r="AC15" i="23"/>
  <c r="T12" i="20"/>
  <c r="Y6" i="14"/>
  <c r="AA6" i="14"/>
  <c r="S16" i="21"/>
  <c r="Z12" i="15"/>
  <c r="V9" i="18"/>
  <c r="U10" i="19"/>
  <c r="AA9" i="24"/>
  <c r="AE13" i="23"/>
  <c r="O11" i="16"/>
  <c r="Y4" i="19"/>
  <c r="Q11" i="6"/>
  <c r="S15" i="6"/>
  <c r="T12" i="14"/>
  <c r="Z13" i="18"/>
  <c r="V4" i="19"/>
  <c r="Y6" i="22"/>
  <c r="T15" i="17"/>
  <c r="O10" i="14"/>
  <c r="Q15" i="18"/>
  <c r="W7" i="19"/>
  <c r="S4" i="18"/>
  <c r="V13" i="20"/>
  <c r="X14" i="19"/>
  <c r="AA8" i="14"/>
  <c r="X14" i="21"/>
  <c r="X14" i="18"/>
  <c r="X16" i="15"/>
  <c r="AA13" i="16"/>
  <c r="O11" i="20"/>
  <c r="T11" i="6"/>
  <c r="Z8" i="20"/>
  <c r="V6" i="16"/>
  <c r="AA15" i="23"/>
  <c r="S5" i="20"/>
  <c r="Q13" i="15"/>
  <c r="R9" i="23"/>
  <c r="P5" i="14"/>
  <c r="Q16" i="18"/>
  <c r="O5" i="16"/>
  <c r="T7" i="22"/>
  <c r="S6" i="23"/>
  <c r="U7" i="14"/>
  <c r="P7" i="17"/>
  <c r="S13" i="20"/>
  <c r="V14" i="16"/>
  <c r="U16" i="16"/>
  <c r="R12" i="14"/>
  <c r="W15" i="16"/>
  <c r="O13" i="15"/>
  <c r="U13" i="24"/>
  <c r="O6" i="20"/>
  <c r="AA10" i="14"/>
  <c r="W10" i="14"/>
  <c r="Q8" i="22"/>
  <c r="X12" i="14"/>
  <c r="W15" i="24"/>
  <c r="V11" i="21"/>
  <c r="S6" i="21"/>
  <c r="U14" i="23"/>
  <c r="Z11" i="20"/>
  <c r="W8" i="24"/>
  <c r="X7" i="6"/>
  <c r="Z14" i="22"/>
  <c r="Q12" i="18"/>
  <c r="Y14" i="22"/>
  <c r="V7" i="14"/>
  <c r="T8" i="14"/>
  <c r="V6" i="23"/>
  <c r="Y10" i="16"/>
  <c r="Z4" i="18"/>
  <c r="P8" i="14"/>
  <c r="R16" i="19"/>
  <c r="R4" i="23"/>
  <c r="Q14" i="19"/>
  <c r="AA15" i="20"/>
  <c r="W16" i="6"/>
  <c r="T11" i="15"/>
  <c r="P12" i="21"/>
  <c r="AA5" i="19"/>
  <c r="Q9" i="22"/>
  <c r="X6" i="24"/>
  <c r="X9" i="21"/>
  <c r="V12" i="15"/>
  <c r="U5" i="19"/>
  <c r="U10" i="18"/>
  <c r="P15" i="18"/>
  <c r="O8" i="18"/>
  <c r="W15" i="6"/>
  <c r="S12" i="18"/>
  <c r="R7" i="23"/>
  <c r="AB4" i="23"/>
  <c r="S5" i="19"/>
  <c r="Z14" i="20"/>
  <c r="Q8" i="23"/>
  <c r="V15" i="6"/>
  <c r="AC9" i="23"/>
  <c r="P10" i="22"/>
  <c r="O16" i="15"/>
  <c r="X5" i="24"/>
  <c r="R16" i="23"/>
  <c r="V7" i="18"/>
  <c r="W8" i="16"/>
  <c r="R5" i="18"/>
  <c r="P8" i="21"/>
  <c r="Y13" i="16"/>
  <c r="U14" i="17"/>
  <c r="Q4" i="24"/>
  <c r="P14" i="14"/>
  <c r="U15" i="6"/>
  <c r="Z8" i="18"/>
  <c r="AA9" i="18"/>
  <c r="W6" i="19"/>
  <c r="AA15" i="18"/>
  <c r="R8" i="23"/>
  <c r="AA7" i="20"/>
  <c r="R8" i="15"/>
  <c r="X12" i="19"/>
  <c r="V9" i="19"/>
  <c r="P11" i="17"/>
  <c r="W10" i="24"/>
  <c r="Y4" i="15"/>
  <c r="R7" i="19"/>
  <c r="O8" i="20"/>
  <c r="AA13" i="23"/>
  <c r="Z14" i="24"/>
  <c r="S9" i="14"/>
  <c r="Y16" i="14"/>
  <c r="AA16" i="21"/>
  <c r="AA8" i="20"/>
  <c r="AB13" i="23"/>
  <c r="S16" i="15"/>
  <c r="AA16" i="14"/>
  <c r="T6" i="6"/>
  <c r="X15" i="21"/>
  <c r="W11" i="23"/>
  <c r="U8" i="24"/>
  <c r="V7" i="17"/>
  <c r="U15" i="20"/>
  <c r="W4" i="21"/>
  <c r="AA13" i="6"/>
  <c r="Q16" i="16"/>
  <c r="Z5" i="16"/>
  <c r="T14" i="19"/>
  <c r="O14" i="14"/>
  <c r="W13" i="21"/>
  <c r="U12" i="22"/>
  <c r="Q11" i="23"/>
  <c r="AD15" i="23"/>
  <c r="Z16" i="16"/>
  <c r="Q15" i="19"/>
  <c r="Z10" i="21"/>
  <c r="AD11" i="23"/>
  <c r="Y15" i="16"/>
  <c r="O6" i="17"/>
  <c r="Y11" i="24"/>
  <c r="O15" i="19"/>
  <c r="U11" i="15"/>
  <c r="V5" i="17"/>
  <c r="V15" i="19"/>
  <c r="X15" i="16"/>
  <c r="X16" i="18"/>
  <c r="Z6" i="17"/>
  <c r="R6" i="19"/>
  <c r="AA14" i="6"/>
  <c r="T6" i="20"/>
  <c r="R12" i="19"/>
  <c r="AA12" i="15"/>
  <c r="V8" i="6"/>
  <c r="Q15" i="22"/>
  <c r="X9" i="24"/>
  <c r="Z9" i="6"/>
  <c r="U14" i="14"/>
  <c r="AA4" i="14"/>
  <c r="S15" i="15"/>
  <c r="AB6" i="24"/>
  <c r="W12" i="24"/>
  <c r="P10" i="14"/>
  <c r="R12" i="21"/>
  <c r="P7" i="22"/>
  <c r="Q5" i="17"/>
  <c r="AA11" i="22"/>
  <c r="W6" i="22"/>
  <c r="V15" i="15"/>
  <c r="T11" i="17"/>
  <c r="P5" i="24"/>
  <c r="AA12" i="21"/>
  <c r="AC4" i="24"/>
  <c r="Z13" i="19"/>
  <c r="T16" i="21"/>
  <c r="Q4" i="6"/>
  <c r="W6" i="18"/>
  <c r="W15" i="15"/>
  <c r="V9" i="20"/>
  <c r="Y12" i="17"/>
  <c r="P9" i="22"/>
  <c r="Y15" i="23"/>
  <c r="V16" i="15"/>
  <c r="R6" i="15"/>
  <c r="U7" i="24"/>
  <c r="W12" i="23"/>
  <c r="X16" i="20"/>
  <c r="X11" i="21"/>
  <c r="AA8" i="21"/>
  <c r="T5" i="23"/>
  <c r="Z5" i="18"/>
  <c r="U6" i="24"/>
  <c r="AA6" i="22"/>
  <c r="AA4" i="15"/>
  <c r="Q11" i="17"/>
  <c r="V13" i="16"/>
  <c r="W14" i="18"/>
  <c r="Q4" i="21"/>
  <c r="Z16" i="6"/>
  <c r="U16" i="6"/>
  <c r="U15" i="21"/>
  <c r="Q9" i="18"/>
  <c r="Z8" i="15"/>
  <c r="X6" i="21"/>
  <c r="W11" i="24"/>
  <c r="V6" i="19"/>
  <c r="R16" i="15"/>
  <c r="U6" i="19"/>
  <c r="V12" i="21"/>
  <c r="W6" i="14"/>
  <c r="Q10" i="21"/>
  <c r="AD16" i="23"/>
  <c r="Y5" i="20"/>
  <c r="Y15" i="15"/>
  <c r="P5" i="18"/>
  <c r="S8" i="18"/>
  <c r="V16" i="14"/>
  <c r="Q6" i="14"/>
  <c r="S10" i="24"/>
  <c r="Q11" i="24"/>
  <c r="V6" i="15"/>
  <c r="R15" i="24"/>
  <c r="P15" i="14"/>
  <c r="P8" i="20"/>
  <c r="R13" i="18"/>
  <c r="Q9" i="6"/>
  <c r="T14" i="16"/>
  <c r="O7" i="22"/>
  <c r="O4" i="17"/>
  <c r="V10" i="21"/>
  <c r="T4" i="23"/>
  <c r="Q5" i="15"/>
  <c r="O7" i="21"/>
  <c r="Y16" i="22"/>
  <c r="O7" i="17"/>
  <c r="T7" i="23"/>
  <c r="T11" i="21"/>
  <c r="R7" i="20"/>
  <c r="S14" i="19"/>
  <c r="T10" i="21"/>
  <c r="AA5" i="17"/>
  <c r="AA4" i="6"/>
  <c r="U13" i="18"/>
  <c r="X12" i="20"/>
  <c r="W5" i="6"/>
  <c r="Q14" i="14"/>
  <c r="O10" i="18"/>
  <c r="Y13" i="15"/>
  <c r="S13" i="6"/>
  <c r="O13" i="20"/>
  <c r="P6" i="16"/>
  <c r="Y10" i="6"/>
  <c r="Q10" i="24"/>
  <c r="AD12" i="23"/>
  <c r="AA12" i="17"/>
  <c r="P15" i="22"/>
  <c r="Z10" i="18"/>
  <c r="R8" i="21"/>
  <c r="S7" i="15"/>
  <c r="X5" i="22"/>
  <c r="P12" i="6"/>
  <c r="S11" i="14"/>
  <c r="X4" i="24"/>
  <c r="O8" i="15"/>
  <c r="AA10" i="19"/>
  <c r="V11" i="18"/>
  <c r="Y9" i="23"/>
  <c r="T5" i="6"/>
  <c r="W15" i="19"/>
  <c r="P9" i="18"/>
  <c r="S8" i="24"/>
  <c r="R9" i="16"/>
  <c r="R7" i="6"/>
  <c r="W12" i="21"/>
  <c r="Z16" i="15"/>
  <c r="T9" i="23"/>
  <c r="Y4" i="22"/>
  <c r="AC15" i="24"/>
  <c r="AA6" i="23"/>
  <c r="U15" i="23"/>
  <c r="V5" i="21"/>
  <c r="S9" i="24"/>
  <c r="Y7" i="21"/>
  <c r="AE4" i="24"/>
  <c r="P15" i="6"/>
  <c r="S8" i="17"/>
  <c r="U14" i="19"/>
  <c r="Q7" i="22"/>
  <c r="T7" i="21"/>
  <c r="S9" i="17"/>
  <c r="W11" i="18"/>
  <c r="P11" i="20"/>
  <c r="AE8" i="24"/>
  <c r="X7" i="22"/>
  <c r="X5" i="15"/>
  <c r="Q14" i="18"/>
  <c r="Y6" i="18"/>
  <c r="Y9" i="24"/>
  <c r="W9" i="24"/>
  <c r="Q11" i="21"/>
  <c r="Z15" i="18"/>
  <c r="AB7" i="23"/>
  <c r="Z7" i="19"/>
  <c r="V7" i="23"/>
  <c r="S4" i="14"/>
  <c r="S14" i="20"/>
  <c r="O9" i="20"/>
  <c r="O10" i="6"/>
  <c r="Y15" i="18"/>
  <c r="Y9" i="20"/>
  <c r="Y14" i="15"/>
  <c r="U5" i="17"/>
  <c r="P11" i="6"/>
  <c r="S14" i="24"/>
  <c r="Q12" i="15"/>
  <c r="O16" i="17"/>
  <c r="T15" i="16"/>
  <c r="R13" i="24"/>
  <c r="R5" i="20"/>
  <c r="R13" i="21"/>
  <c r="R5" i="15"/>
  <c r="Z10" i="20"/>
  <c r="T8" i="16"/>
  <c r="U16" i="24"/>
  <c r="T4" i="22"/>
  <c r="X15" i="18"/>
  <c r="V11" i="15"/>
  <c r="X6" i="6"/>
  <c r="T9" i="18"/>
  <c r="U12" i="18"/>
  <c r="Z4" i="19"/>
  <c r="P6" i="17"/>
  <c r="S9" i="16"/>
  <c r="Z8" i="6"/>
  <c r="X16" i="22"/>
  <c r="T6" i="16"/>
  <c r="O5" i="21"/>
  <c r="W12" i="14"/>
  <c r="Q6" i="15"/>
  <c r="S4" i="17"/>
  <c r="S7" i="20"/>
  <c r="T13" i="17"/>
  <c r="O15" i="16"/>
  <c r="Y5" i="17"/>
  <c r="U6" i="21"/>
  <c r="P6" i="22"/>
  <c r="T4" i="20"/>
  <c r="T12" i="6"/>
  <c r="AA12" i="20"/>
  <c r="V12" i="20"/>
  <c r="AC6" i="23"/>
  <c r="AA7" i="14"/>
  <c r="P16" i="18"/>
  <c r="AA8" i="16"/>
  <c r="X12" i="23"/>
  <c r="V13" i="6"/>
  <c r="AA16" i="16"/>
  <c r="Q11" i="19"/>
  <c r="O4" i="14"/>
  <c r="T8" i="24"/>
  <c r="Y8" i="21"/>
  <c r="O5" i="17"/>
  <c r="P10" i="19"/>
  <c r="R7" i="14"/>
  <c r="Y9" i="22"/>
  <c r="X12" i="21"/>
  <c r="R14" i="18"/>
  <c r="W8" i="18"/>
  <c r="X14" i="20"/>
  <c r="W14" i="16"/>
  <c r="Y13" i="6"/>
  <c r="W5" i="24"/>
  <c r="W4" i="17"/>
  <c r="P4" i="19"/>
  <c r="P16" i="22"/>
  <c r="V14" i="14"/>
  <c r="R15" i="18"/>
  <c r="Y5" i="22"/>
  <c r="X12" i="16"/>
  <c r="U13" i="16"/>
  <c r="T11" i="19"/>
  <c r="S14" i="18"/>
  <c r="Y16" i="20"/>
  <c r="AA16" i="24"/>
  <c r="S14" i="22"/>
  <c r="Z4" i="21"/>
  <c r="Z14" i="18"/>
  <c r="X7" i="21"/>
  <c r="Y14" i="16"/>
  <c r="W16" i="23"/>
  <c r="Q14" i="22"/>
  <c r="U13" i="20"/>
  <c r="R9" i="21"/>
  <c r="V14" i="22"/>
  <c r="X10" i="22"/>
  <c r="S12" i="21"/>
  <c r="AA11" i="14"/>
  <c r="Z10" i="16"/>
  <c r="AD5" i="24"/>
  <c r="R5" i="23"/>
  <c r="P9" i="19"/>
  <c r="W5" i="17"/>
  <c r="T12" i="22"/>
  <c r="U10" i="17"/>
  <c r="Y16" i="21"/>
  <c r="T12" i="15"/>
  <c r="O10" i="15"/>
  <c r="Y10" i="14"/>
  <c r="U12" i="21"/>
  <c r="S6" i="14"/>
  <c r="Z15" i="21"/>
  <c r="R6" i="18"/>
  <c r="R14" i="6"/>
  <c r="W4" i="22"/>
  <c r="O9" i="6"/>
  <c r="W10" i="23"/>
  <c r="V9" i="24"/>
  <c r="O4" i="22"/>
  <c r="Z7" i="20"/>
  <c r="AA16" i="23"/>
  <c r="T7" i="20"/>
  <c r="O11" i="22"/>
  <c r="Y14" i="23"/>
  <c r="Z16" i="19"/>
  <c r="P9" i="21"/>
  <c r="U16" i="19"/>
  <c r="S11" i="18"/>
  <c r="Y8" i="14"/>
  <c r="Y16" i="6"/>
  <c r="S12" i="15"/>
  <c r="Z7" i="14"/>
  <c r="R11" i="18"/>
  <c r="T4" i="6"/>
  <c r="V5" i="23"/>
  <c r="V5" i="24"/>
  <c r="W16" i="20"/>
  <c r="X9" i="23"/>
  <c r="R4" i="6"/>
  <c r="R10" i="21"/>
  <c r="AB14" i="23"/>
  <c r="X13" i="14"/>
  <c r="T14" i="18"/>
  <c r="R12" i="23"/>
  <c r="Z16" i="14"/>
  <c r="Q9" i="23"/>
  <c r="X15" i="19"/>
  <c r="P13" i="19"/>
  <c r="AA15" i="19"/>
  <c r="Q12" i="24"/>
  <c r="O15" i="20"/>
  <c r="P5" i="19"/>
  <c r="Z11" i="19"/>
  <c r="Y13" i="19"/>
  <c r="Z12" i="23"/>
  <c r="AA6" i="17"/>
  <c r="U13" i="6"/>
  <c r="Q5" i="20"/>
  <c r="X14" i="16"/>
  <c r="Z12" i="19"/>
  <c r="X13" i="6"/>
  <c r="AA10" i="22"/>
  <c r="AD4" i="23"/>
  <c r="V10" i="18"/>
  <c r="V9" i="15"/>
  <c r="Z4" i="17"/>
  <c r="Z14" i="23"/>
  <c r="S11" i="15"/>
  <c r="P15" i="17"/>
  <c r="W7" i="22"/>
  <c r="Z15" i="6"/>
  <c r="S6" i="15"/>
  <c r="X12" i="18"/>
  <c r="V6" i="20"/>
  <c r="O12" i="20"/>
  <c r="Q13" i="14"/>
  <c r="Q15" i="14"/>
  <c r="W11" i="6"/>
  <c r="T12" i="17"/>
  <c r="Z12" i="21"/>
  <c r="T14" i="15"/>
  <c r="U7" i="6"/>
  <c r="AB5" i="24"/>
  <c r="Q13" i="20"/>
  <c r="W4" i="19"/>
  <c r="V4" i="16"/>
  <c r="Z15" i="20"/>
  <c r="X13" i="22"/>
  <c r="S6" i="22"/>
  <c r="X7" i="18"/>
  <c r="AD8" i="23"/>
  <c r="AD10" i="24"/>
  <c r="AA4" i="20"/>
  <c r="S16" i="6"/>
  <c r="X10" i="21"/>
  <c r="U8" i="17"/>
  <c r="X8" i="16"/>
  <c r="R5" i="17"/>
  <c r="T12" i="23"/>
  <c r="Q16" i="22"/>
  <c r="Q13" i="24"/>
  <c r="S13" i="22"/>
  <c r="R4" i="17"/>
  <c r="X16" i="24"/>
  <c r="Y10" i="17"/>
  <c r="AA6" i="19"/>
  <c r="T14" i="20"/>
  <c r="T9" i="14"/>
  <c r="Z10" i="17"/>
  <c r="R14" i="15"/>
  <c r="V12" i="17"/>
  <c r="Q5" i="16"/>
  <c r="X10" i="14"/>
  <c r="AB9" i="23"/>
  <c r="Q6" i="24"/>
  <c r="T6" i="24"/>
  <c r="Y4" i="24"/>
  <c r="O8" i="14"/>
  <c r="R15" i="6"/>
  <c r="Y4" i="18"/>
  <c r="Q14" i="15"/>
  <c r="Q4" i="20"/>
  <c r="Y7" i="18"/>
  <c r="U15" i="14"/>
  <c r="O14" i="17"/>
  <c r="Q7" i="6"/>
  <c r="U10" i="16"/>
  <c r="Z8" i="17"/>
  <c r="T15" i="18"/>
  <c r="AB10" i="24"/>
  <c r="P7" i="23"/>
  <c r="R11" i="6"/>
  <c r="Y8" i="16"/>
  <c r="W14" i="17"/>
  <c r="W11" i="15"/>
  <c r="T7" i="24"/>
  <c r="AA12" i="23"/>
  <c r="V7" i="24"/>
  <c r="Y9" i="19"/>
  <c r="Z8" i="19"/>
  <c r="P12" i="17"/>
  <c r="V4" i="18"/>
  <c r="X11" i="18"/>
  <c r="U9" i="17"/>
  <c r="R15" i="20"/>
  <c r="Y11" i="19"/>
  <c r="O13" i="6"/>
  <c r="AB8" i="24"/>
  <c r="AA9" i="15"/>
  <c r="AA14" i="19"/>
  <c r="R10" i="19"/>
  <c r="V16" i="19"/>
  <c r="S8" i="19"/>
  <c r="V16" i="24"/>
  <c r="Y8" i="17"/>
  <c r="U4" i="22"/>
  <c r="P13" i="21"/>
  <c r="X9" i="22"/>
  <c r="Y8" i="20"/>
  <c r="O4" i="19"/>
  <c r="X12" i="15"/>
  <c r="X15" i="14"/>
  <c r="T15" i="6"/>
  <c r="Z8" i="16"/>
  <c r="P8" i="6"/>
  <c r="Y9" i="14"/>
  <c r="R8" i="16"/>
  <c r="AA13" i="17"/>
  <c r="Y13" i="14"/>
  <c r="Y10" i="15"/>
  <c r="R8" i="20"/>
  <c r="AA16" i="17"/>
  <c r="Y11" i="16"/>
  <c r="X5" i="18"/>
  <c r="Z5" i="20"/>
  <c r="Z16" i="20"/>
  <c r="O10" i="22"/>
  <c r="W5" i="14"/>
  <c r="AB16" i="23"/>
  <c r="P10" i="23"/>
  <c r="X11" i="22"/>
  <c r="S9" i="22"/>
  <c r="V7" i="15"/>
  <c r="U11" i="23"/>
  <c r="AA14" i="17"/>
  <c r="V11" i="23"/>
  <c r="R9" i="24"/>
  <c r="V15" i="24"/>
  <c r="AC5" i="24"/>
  <c r="U6" i="16"/>
  <c r="AA10" i="24"/>
  <c r="O4" i="20"/>
  <c r="X15" i="22"/>
  <c r="AE12" i="23"/>
  <c r="T10" i="22"/>
  <c r="O16" i="18"/>
  <c r="Y6" i="19"/>
  <c r="Y6" i="24"/>
  <c r="V10" i="6"/>
  <c r="U6" i="22"/>
  <c r="R13" i="22"/>
  <c r="U16" i="15"/>
  <c r="X13" i="23"/>
  <c r="AA11" i="17"/>
  <c r="X16" i="6"/>
  <c r="R5" i="19"/>
  <c r="Q10" i="20"/>
  <c r="Z13" i="14"/>
  <c r="Y4" i="23"/>
  <c r="S15" i="22"/>
  <c r="P15" i="23"/>
  <c r="Z9" i="18"/>
  <c r="T13" i="16"/>
  <c r="X6" i="15"/>
  <c r="V6" i="17"/>
  <c r="W12" i="19"/>
  <c r="X16" i="23"/>
  <c r="X9" i="19"/>
  <c r="Y15" i="20"/>
  <c r="Z12" i="16"/>
  <c r="V8" i="22"/>
  <c r="P10" i="21"/>
  <c r="V16" i="16"/>
  <c r="P4" i="22"/>
  <c r="AA8" i="23"/>
  <c r="R11" i="14"/>
  <c r="AA15" i="6"/>
  <c r="Q16" i="6"/>
  <c r="AA10" i="23"/>
  <c r="AB15" i="23"/>
  <c r="W7" i="6"/>
  <c r="Y13" i="22"/>
  <c r="AA15" i="16"/>
  <c r="X9" i="18"/>
  <c r="U15" i="17"/>
  <c r="R4" i="21"/>
  <c r="S13" i="19"/>
  <c r="Y5" i="24"/>
  <c r="U4" i="16"/>
  <c r="O12" i="14"/>
  <c r="Q16" i="23"/>
  <c r="AA16" i="22"/>
  <c r="W8" i="17"/>
  <c r="T4" i="18"/>
  <c r="Z11" i="18"/>
  <c r="W15" i="17"/>
  <c r="X13" i="21"/>
  <c r="AE16" i="23"/>
  <c r="W13" i="23"/>
  <c r="O7" i="19"/>
  <c r="S14" i="16"/>
  <c r="X16" i="14"/>
  <c r="X8" i="19"/>
  <c r="W15" i="23"/>
  <c r="W8" i="14"/>
  <c r="W11" i="20"/>
  <c r="Y11" i="17"/>
  <c r="U16" i="21"/>
  <c r="AA15" i="15"/>
  <c r="Q15" i="16"/>
  <c r="Y7" i="16"/>
  <c r="S13" i="16"/>
  <c r="S13" i="14"/>
  <c r="X16" i="19"/>
  <c r="T13" i="18"/>
  <c r="S4" i="24"/>
  <c r="Z9" i="19"/>
  <c r="W11" i="17"/>
  <c r="W10" i="18"/>
  <c r="O14" i="20"/>
  <c r="V10" i="19"/>
  <c r="T4" i="14"/>
  <c r="P14" i="20"/>
  <c r="T8" i="22"/>
  <c r="P12" i="16"/>
  <c r="T7" i="18"/>
  <c r="O13" i="21"/>
  <c r="S5" i="6"/>
  <c r="AA7" i="24"/>
  <c r="X9" i="16"/>
  <c r="S7" i="6"/>
  <c r="Z16" i="18"/>
  <c r="Q13" i="6"/>
  <c r="S12" i="22"/>
  <c r="AC10" i="24"/>
  <c r="V15" i="22"/>
  <c r="P16" i="17"/>
  <c r="O15" i="17"/>
  <c r="O9" i="19"/>
  <c r="AA13" i="20"/>
  <c r="U8" i="16"/>
  <c r="P9" i="17"/>
  <c r="AA9" i="16"/>
  <c r="O6" i="19"/>
  <c r="W13" i="14"/>
  <c r="T13" i="15"/>
  <c r="AA12" i="16"/>
  <c r="Z11" i="16"/>
  <c r="Y9" i="6"/>
  <c r="O5" i="6"/>
  <c r="W10" i="6"/>
  <c r="AA16" i="20"/>
  <c r="Z15" i="15"/>
  <c r="O4" i="18"/>
  <c r="Z14" i="14"/>
  <c r="X4" i="18"/>
  <c r="R6" i="17"/>
  <c r="AA5" i="24"/>
  <c r="P7" i="18"/>
  <c r="V6" i="18"/>
  <c r="AC10" i="23"/>
  <c r="X11" i="15"/>
  <c r="P14" i="21"/>
  <c r="AB12" i="24"/>
  <c r="X11" i="23"/>
  <c r="V7" i="6"/>
  <c r="Q6" i="22"/>
  <c r="S7" i="19"/>
  <c r="P7" i="24"/>
  <c r="X14" i="17"/>
  <c r="U13" i="23"/>
  <c r="S10" i="14"/>
  <c r="U5" i="14"/>
  <c r="AC13" i="24"/>
  <c r="Z9" i="14"/>
  <c r="Y7" i="15"/>
  <c r="P9" i="15"/>
  <c r="W13" i="6"/>
  <c r="S14" i="23"/>
  <c r="Q8" i="21"/>
  <c r="Z13" i="17"/>
  <c r="Q14" i="20"/>
  <c r="AA12" i="6"/>
  <c r="R16" i="22"/>
  <c r="Q7" i="23"/>
  <c r="T9" i="21"/>
  <c r="AA15" i="17"/>
  <c r="Y14" i="24"/>
  <c r="R16" i="24"/>
  <c r="T5" i="14"/>
  <c r="AE12" i="24"/>
  <c r="Y14" i="14"/>
  <c r="U14" i="20"/>
  <c r="R13" i="19"/>
  <c r="Q11" i="15"/>
  <c r="X6" i="17"/>
  <c r="S13" i="17"/>
  <c r="X10" i="6"/>
  <c r="Z6" i="6"/>
  <c r="Y15" i="22"/>
  <c r="Y12" i="15"/>
  <c r="X13" i="17"/>
  <c r="S16" i="20"/>
  <c r="AA14" i="15"/>
  <c r="Q10" i="17"/>
  <c r="Z10" i="14"/>
  <c r="R14" i="23"/>
  <c r="P9" i="14"/>
  <c r="U13" i="15"/>
  <c r="U7" i="17"/>
  <c r="Z12" i="24"/>
  <c r="AA5" i="18"/>
  <c r="V12" i="18"/>
  <c r="Z13" i="24"/>
  <c r="X10" i="18"/>
  <c r="R14" i="20"/>
  <c r="P9" i="23"/>
  <c r="O16" i="21"/>
  <c r="P7" i="21"/>
  <c r="Q5" i="14"/>
  <c r="R4" i="15"/>
  <c r="Q15" i="20"/>
  <c r="X12" i="24"/>
  <c r="S10" i="23"/>
  <c r="Q12" i="21"/>
  <c r="V8" i="21"/>
  <c r="Z5" i="24"/>
  <c r="O12" i="19"/>
  <c r="T14" i="6"/>
  <c r="V16" i="18"/>
  <c r="AA8" i="15"/>
  <c r="O8" i="6"/>
  <c r="AC14" i="23"/>
  <c r="W14" i="15"/>
  <c r="S7" i="21"/>
  <c r="W12" i="17"/>
  <c r="W10" i="22"/>
  <c r="V4" i="6"/>
  <c r="Q14" i="24"/>
  <c r="Y9" i="16"/>
  <c r="AA5" i="21"/>
  <c r="R11" i="15"/>
  <c r="T13" i="21"/>
  <c r="AA5" i="22"/>
  <c r="AA7" i="18"/>
  <c r="P5" i="6"/>
  <c r="AA6" i="21"/>
  <c r="U8" i="20"/>
  <c r="R15" i="22"/>
  <c r="O8" i="17"/>
  <c r="Y10" i="24"/>
  <c r="R6" i="20"/>
  <c r="Z5" i="21"/>
  <c r="P10" i="18"/>
  <c r="R6" i="22"/>
  <c r="W7" i="17"/>
  <c r="T7" i="19"/>
  <c r="W9" i="18"/>
  <c r="W9" i="15"/>
  <c r="Q16" i="17"/>
  <c r="P4" i="24"/>
  <c r="T13" i="22"/>
  <c r="V10" i="16"/>
  <c r="P14" i="17"/>
  <c r="O12" i="18"/>
  <c r="AA9" i="23"/>
  <c r="P4" i="16"/>
  <c r="V16" i="17"/>
  <c r="R11" i="22"/>
  <c r="P8" i="23"/>
  <c r="U8" i="18"/>
  <c r="W12" i="20"/>
  <c r="Q6" i="21"/>
  <c r="O13" i="22"/>
  <c r="T10" i="15"/>
  <c r="T10" i="16"/>
  <c r="O15" i="22"/>
  <c r="S11" i="16"/>
  <c r="V4" i="22"/>
  <c r="V8" i="14"/>
  <c r="U14" i="6"/>
  <c r="P5" i="22"/>
  <c r="O6" i="21"/>
  <c r="T16" i="16"/>
  <c r="AC9" i="24"/>
  <c r="P10" i="6"/>
  <c r="V14" i="15"/>
  <c r="Q16" i="20"/>
  <c r="AA15" i="24"/>
  <c r="Q5" i="22"/>
  <c r="S14" i="14"/>
  <c r="Z5" i="14"/>
  <c r="S14" i="17"/>
  <c r="O9" i="16"/>
  <c r="P11" i="14"/>
  <c r="T5" i="17"/>
  <c r="S16" i="17"/>
  <c r="Y12" i="23"/>
  <c r="V13" i="18"/>
  <c r="R7" i="18"/>
  <c r="Q13" i="17"/>
  <c r="T8" i="18"/>
  <c r="X8" i="21"/>
  <c r="U13" i="19"/>
  <c r="S13" i="24"/>
  <c r="Q15" i="21"/>
  <c r="Z14" i="6"/>
  <c r="V6" i="21"/>
  <c r="X8" i="15"/>
  <c r="T12" i="16"/>
  <c r="V15" i="23"/>
  <c r="AA9" i="6"/>
  <c r="R10" i="20"/>
  <c r="AB5" i="23"/>
  <c r="P5" i="15"/>
  <c r="R11" i="16"/>
  <c r="R8" i="18"/>
  <c r="S4" i="6"/>
  <c r="O5" i="15"/>
  <c r="R15" i="16"/>
  <c r="AA5" i="6"/>
  <c r="W15" i="21"/>
  <c r="U15" i="24"/>
  <c r="V7" i="21"/>
  <c r="U12" i="20"/>
  <c r="P5" i="23"/>
  <c r="R10" i="18"/>
  <c r="R6" i="24"/>
  <c r="X4" i="22"/>
  <c r="AA10" i="18"/>
  <c r="S13" i="23"/>
  <c r="W15" i="22"/>
  <c r="S8" i="15"/>
  <c r="R13" i="14"/>
  <c r="Y10" i="21"/>
  <c r="S7" i="24"/>
  <c r="P7" i="14"/>
  <c r="Y16" i="15"/>
  <c r="O5" i="18"/>
  <c r="U9" i="15"/>
  <c r="X5" i="17"/>
  <c r="W12" i="16"/>
  <c r="Q7" i="15"/>
  <c r="U13" i="22"/>
  <c r="T16" i="20"/>
  <c r="W16" i="14"/>
  <c r="T6" i="15"/>
  <c r="S8" i="6"/>
  <c r="Z15" i="23"/>
  <c r="P14" i="16"/>
  <c r="V12" i="6"/>
  <c r="T6" i="17"/>
  <c r="Q5" i="18"/>
  <c r="Y5" i="6"/>
  <c r="T9" i="19"/>
  <c r="S9" i="6"/>
  <c r="AB12" i="23"/>
  <c r="R8" i="14"/>
  <c r="V11" i="17"/>
  <c r="AA16" i="18"/>
  <c r="W14" i="20"/>
  <c r="S12" i="6"/>
  <c r="X16" i="21"/>
  <c r="S7" i="17"/>
  <c r="V5" i="14"/>
  <c r="U10" i="20"/>
  <c r="Q4" i="23"/>
  <c r="S6" i="24"/>
  <c r="Z16" i="23"/>
  <c r="X11" i="14"/>
  <c r="W7" i="24"/>
  <c r="P16" i="24"/>
  <c r="Z12" i="22"/>
  <c r="Q8" i="16"/>
  <c r="R14" i="24"/>
  <c r="U15" i="18"/>
  <c r="X10" i="16"/>
  <c r="S11" i="24"/>
  <c r="U13" i="17"/>
  <c r="Z10" i="19"/>
  <c r="Q16" i="15"/>
  <c r="W7" i="20"/>
  <c r="O15" i="21"/>
  <c r="U8" i="22"/>
  <c r="T14" i="17"/>
  <c r="Q9" i="17"/>
  <c r="U4" i="6"/>
  <c r="Z11" i="14"/>
  <c r="Z4" i="14"/>
  <c r="S10" i="16"/>
  <c r="U13" i="14"/>
  <c r="T6" i="14"/>
  <c r="Z4" i="15"/>
  <c r="P16" i="14"/>
  <c r="Z4" i="20"/>
  <c r="AA8" i="24"/>
  <c r="R11" i="20"/>
  <c r="U15" i="15"/>
  <c r="AE10" i="24"/>
  <c r="Y4" i="14"/>
  <c r="X15" i="17"/>
  <c r="T4" i="19"/>
  <c r="X8" i="18"/>
  <c r="U10" i="15"/>
  <c r="R7" i="17"/>
  <c r="P4" i="14"/>
  <c r="U10" i="24"/>
  <c r="P14" i="19"/>
  <c r="W12" i="18"/>
  <c r="Q4" i="14"/>
  <c r="S4" i="19"/>
  <c r="AA4" i="22"/>
  <c r="W16" i="16"/>
  <c r="AB9" i="24"/>
  <c r="U14" i="21"/>
  <c r="P12" i="23"/>
  <c r="R5" i="21"/>
  <c r="S15" i="21"/>
  <c r="AA8" i="19"/>
  <c r="P16" i="23"/>
  <c r="X11" i="16"/>
  <c r="R14" i="16"/>
  <c r="AA10" i="17"/>
  <c r="O14" i="15"/>
  <c r="V14" i="19"/>
  <c r="Z5" i="15"/>
  <c r="Q15" i="17"/>
  <c r="O11" i="6"/>
  <c r="S4" i="15"/>
  <c r="AA16" i="15"/>
  <c r="X4" i="6"/>
  <c r="S4" i="23"/>
  <c r="P6" i="20"/>
  <c r="T11" i="20"/>
  <c r="P13" i="15"/>
  <c r="P14" i="18"/>
  <c r="V16" i="23"/>
  <c r="AA11" i="16"/>
  <c r="AA4" i="17"/>
  <c r="S12" i="24"/>
  <c r="P15" i="16"/>
  <c r="P15" i="19"/>
  <c r="Y12" i="22"/>
  <c r="V10" i="15"/>
  <c r="U5" i="22"/>
  <c r="Z10" i="22"/>
  <c r="Z14" i="17"/>
  <c r="T4" i="24"/>
  <c r="AD6" i="24"/>
  <c r="AD7" i="24"/>
  <c r="X6" i="20"/>
  <c r="V15" i="14"/>
  <c r="Q6" i="6"/>
  <c r="Q12" i="6"/>
  <c r="X6" i="14"/>
  <c r="X4" i="14"/>
  <c r="W13" i="20"/>
  <c r="T7" i="17"/>
  <c r="R15" i="15"/>
  <c r="V5" i="18"/>
  <c r="P10" i="16"/>
  <c r="R16" i="20"/>
  <c r="O14" i="16"/>
  <c r="X13" i="20"/>
  <c r="X5" i="20"/>
  <c r="P6" i="21"/>
  <c r="X15" i="24"/>
  <c r="Y12" i="6"/>
  <c r="Q9" i="19"/>
  <c r="R16" i="6"/>
  <c r="Z13" i="21"/>
  <c r="T12" i="18"/>
  <c r="T9" i="15"/>
  <c r="O7" i="16"/>
  <c r="V10" i="22"/>
  <c r="Y9" i="15"/>
  <c r="T14" i="23"/>
  <c r="U7" i="18"/>
  <c r="Y15" i="24"/>
  <c r="Y8" i="6"/>
  <c r="Q5" i="23"/>
  <c r="Y4" i="17"/>
  <c r="AA15" i="21"/>
  <c r="W6" i="17"/>
  <c r="X8" i="23"/>
  <c r="W5" i="18"/>
  <c r="V9" i="6"/>
  <c r="U5" i="24"/>
  <c r="Y11" i="21"/>
  <c r="Z7" i="17"/>
  <c r="AA14" i="18"/>
  <c r="W5" i="22"/>
  <c r="W4" i="14"/>
  <c r="W12" i="22"/>
  <c r="O10" i="17"/>
  <c r="Q7" i="14"/>
  <c r="W4" i="24"/>
  <c r="S6" i="18"/>
  <c r="O14" i="6"/>
  <c r="Y11" i="18"/>
  <c r="W16" i="17"/>
  <c r="S16" i="18"/>
  <c r="W13" i="16"/>
  <c r="P12" i="18"/>
  <c r="V9" i="21"/>
  <c r="X10" i="19"/>
  <c r="Q8" i="19"/>
  <c r="S6" i="20"/>
  <c r="V16" i="22"/>
  <c r="AA13" i="22"/>
  <c r="AA7" i="16"/>
  <c r="P14" i="15"/>
  <c r="T10" i="18"/>
  <c r="S9" i="15"/>
  <c r="R13" i="15"/>
  <c r="O6" i="18"/>
  <c r="V16" i="20"/>
  <c r="R13" i="17"/>
  <c r="S10" i="21"/>
  <c r="P11" i="19"/>
  <c r="P13" i="22"/>
  <c r="W10" i="15"/>
  <c r="V7" i="20"/>
  <c r="AE7" i="24"/>
  <c r="AE9" i="24"/>
  <c r="V4" i="23"/>
  <c r="S8" i="21"/>
  <c r="V11" i="14"/>
  <c r="W9" i="22"/>
  <c r="Y7" i="14"/>
  <c r="R4" i="22"/>
  <c r="Q4" i="18"/>
  <c r="W5" i="15"/>
  <c r="Z15" i="22"/>
  <c r="S9" i="23"/>
  <c r="S15" i="18"/>
  <c r="S12" i="17"/>
  <c r="T15" i="24"/>
  <c r="P8" i="19"/>
  <c r="X4" i="19"/>
  <c r="W6" i="16"/>
  <c r="U12" i="19"/>
  <c r="W6" i="21"/>
  <c r="U4" i="21"/>
  <c r="T6" i="18"/>
  <c r="AE10" i="23"/>
  <c r="W13" i="17"/>
  <c r="Y7" i="6"/>
  <c r="W15" i="14"/>
  <c r="V4" i="17"/>
  <c r="W10" i="19"/>
  <c r="W9" i="14"/>
  <c r="P10" i="20"/>
  <c r="S4" i="21"/>
  <c r="X16" i="16"/>
  <c r="Q6" i="19"/>
  <c r="S11" i="20"/>
  <c r="O8" i="19"/>
  <c r="T15" i="23"/>
  <c r="AA15" i="14"/>
  <c r="Y15" i="21"/>
  <c r="U8" i="15"/>
  <c r="Y7" i="22"/>
  <c r="X11" i="20"/>
  <c r="T8" i="19"/>
  <c r="P12" i="19"/>
  <c r="Y13" i="21"/>
  <c r="R10" i="16"/>
  <c r="P11" i="24"/>
  <c r="P9" i="20"/>
  <c r="AA4" i="19"/>
  <c r="W11" i="16"/>
  <c r="Q7" i="21"/>
  <c r="AB11" i="24"/>
  <c r="P15" i="15"/>
  <c r="Q6" i="20"/>
  <c r="T16" i="15"/>
  <c r="S4" i="20"/>
  <c r="U8" i="6"/>
  <c r="Q6" i="17"/>
  <c r="R16" i="16"/>
  <c r="S11" i="17"/>
  <c r="V8" i="23"/>
  <c r="X4" i="23"/>
  <c r="AA7" i="22"/>
  <c r="S7" i="23"/>
  <c r="Y10" i="18"/>
  <c r="X14" i="14"/>
  <c r="Y15" i="17"/>
  <c r="S5" i="15"/>
  <c r="U16" i="17"/>
  <c r="U14" i="15"/>
  <c r="U14" i="18"/>
  <c r="Z7" i="15"/>
  <c r="O15" i="18"/>
  <c r="S16" i="22"/>
  <c r="U5" i="16"/>
  <c r="T14" i="22"/>
  <c r="U5" i="15"/>
  <c r="X11" i="19"/>
  <c r="Y10" i="20"/>
  <c r="S10" i="19"/>
  <c r="T10" i="19"/>
  <c r="Y15" i="6"/>
  <c r="P5" i="16"/>
  <c r="Z15" i="16"/>
  <c r="R12" i="16"/>
  <c r="Q8" i="18"/>
  <c r="R14" i="19"/>
  <c r="V15" i="20"/>
  <c r="U5" i="21"/>
  <c r="T11" i="18"/>
  <c r="U7" i="15"/>
  <c r="X8" i="20"/>
  <c r="P13" i="20"/>
  <c r="AA9" i="19"/>
  <c r="T6" i="19"/>
  <c r="P11" i="22"/>
  <c r="V5" i="22"/>
  <c r="Y10" i="22"/>
  <c r="P11" i="16"/>
  <c r="R11" i="23"/>
  <c r="U11" i="20"/>
  <c r="AA13" i="14"/>
  <c r="X14" i="6"/>
  <c r="Z8" i="21"/>
  <c r="R10" i="17"/>
  <c r="R7" i="16"/>
  <c r="R15" i="23"/>
  <c r="W9" i="17"/>
  <c r="P4" i="20"/>
  <c r="O7" i="18"/>
  <c r="Q7" i="19"/>
  <c r="Y6" i="23"/>
  <c r="T5" i="20"/>
  <c r="Y13" i="20"/>
  <c r="T15" i="14"/>
  <c r="P13" i="16"/>
  <c r="AA14" i="16"/>
  <c r="R11" i="19"/>
  <c r="V5" i="16"/>
  <c r="V13" i="19"/>
  <c r="R8" i="19"/>
  <c r="V10" i="24"/>
  <c r="Q10" i="6"/>
  <c r="Y8" i="22"/>
  <c r="W5" i="23"/>
  <c r="X9" i="6"/>
  <c r="S5" i="23"/>
  <c r="Q8" i="24"/>
  <c r="X6" i="19"/>
  <c r="T9" i="24"/>
  <c r="Z8" i="14"/>
  <c r="AA13" i="21"/>
  <c r="Q12" i="17"/>
  <c r="X15" i="20"/>
  <c r="S6" i="17"/>
  <c r="X14" i="15"/>
  <c r="Y12" i="20"/>
  <c r="O12" i="15"/>
  <c r="S10" i="22"/>
  <c r="U4" i="15"/>
  <c r="W14" i="22"/>
  <c r="S5" i="14"/>
  <c r="V11" i="22"/>
  <c r="W11" i="22"/>
  <c r="Y8" i="15"/>
  <c r="Q15" i="24"/>
  <c r="P13" i="18"/>
  <c r="W13" i="24"/>
  <c r="X10" i="24"/>
  <c r="W10" i="20"/>
  <c r="Q10" i="16"/>
  <c r="AE11" i="23"/>
  <c r="AD13" i="24"/>
  <c r="AA11" i="15"/>
  <c r="R14" i="21"/>
  <c r="T9" i="22"/>
  <c r="V13" i="23"/>
  <c r="V8" i="17"/>
  <c r="U12" i="14"/>
  <c r="T5" i="22"/>
  <c r="AD10" i="23"/>
  <c r="U4" i="14"/>
  <c r="X4" i="15"/>
  <c r="S5" i="22"/>
  <c r="AD16" i="24"/>
  <c r="W10" i="17"/>
  <c r="Z12" i="14"/>
  <c r="S11" i="6"/>
  <c r="AA7" i="23"/>
  <c r="R5" i="24"/>
  <c r="V4" i="20"/>
  <c r="O11" i="18"/>
  <c r="O12" i="17"/>
  <c r="S15" i="24"/>
  <c r="U15" i="16"/>
  <c r="Y6" i="6"/>
  <c r="AA11" i="20"/>
  <c r="AD7" i="23"/>
  <c r="X14" i="22"/>
  <c r="U11" i="18"/>
  <c r="W7" i="15"/>
  <c r="O12" i="16"/>
  <c r="AA14" i="20"/>
  <c r="Q13" i="22"/>
  <c r="Y4" i="21"/>
  <c r="P6" i="19"/>
  <c r="Z9" i="24"/>
  <c r="V12" i="14"/>
  <c r="X7" i="20"/>
  <c r="S12" i="23"/>
  <c r="T16" i="14"/>
  <c r="T13" i="23"/>
  <c r="W4" i="16"/>
  <c r="W7" i="23"/>
  <c r="Q8" i="14"/>
  <c r="AE6" i="24"/>
  <c r="O16" i="14"/>
  <c r="P12" i="15"/>
  <c r="X10" i="20"/>
  <c r="Z4" i="6"/>
  <c r="R15" i="19"/>
  <c r="AB11" i="23"/>
  <c r="Y15" i="14"/>
  <c r="Y9" i="18"/>
  <c r="U12" i="15"/>
  <c r="V12" i="16"/>
  <c r="X7" i="24"/>
  <c r="R12" i="17"/>
  <c r="S5" i="24"/>
  <c r="Q9" i="14"/>
  <c r="Y8" i="18"/>
  <c r="Z10" i="23"/>
  <c r="P15" i="21"/>
  <c r="T14" i="14"/>
  <c r="U7" i="22"/>
  <c r="O14" i="19"/>
  <c r="T11" i="16"/>
  <c r="P12" i="22"/>
  <c r="Z12" i="6"/>
  <c r="R5" i="6"/>
  <c r="P7" i="19"/>
  <c r="AA9" i="17"/>
  <c r="P11" i="18"/>
  <c r="O11" i="19"/>
  <c r="V5" i="15"/>
  <c r="Z14" i="19"/>
  <c r="W10" i="21"/>
  <c r="U4" i="20"/>
  <c r="Z16" i="24"/>
  <c r="R9" i="19"/>
  <c r="AE11" i="24"/>
  <c r="T8" i="15"/>
  <c r="U4" i="19"/>
  <c r="Y7" i="23"/>
  <c r="W14" i="23"/>
  <c r="AB14" i="24"/>
  <c r="AD13" i="23"/>
  <c r="W4" i="6"/>
  <c r="V13" i="17"/>
  <c r="X10" i="17"/>
  <c r="U12" i="23"/>
  <c r="AA8" i="22"/>
  <c r="Y8" i="24"/>
  <c r="AC14" i="24"/>
  <c r="AC5" i="23"/>
  <c r="U14" i="24"/>
  <c r="O7" i="6"/>
  <c r="U15" i="19"/>
  <c r="O10" i="16"/>
  <c r="Q13" i="21"/>
  <c r="S5" i="18"/>
  <c r="W13" i="15"/>
  <c r="Q8" i="17"/>
  <c r="Z15" i="17"/>
  <c r="W14" i="6"/>
  <c r="X8" i="24"/>
  <c r="W15" i="18"/>
  <c r="AA11" i="19"/>
  <c r="S6" i="19"/>
  <c r="AA10" i="20"/>
  <c r="Y11" i="23"/>
  <c r="P8" i="24"/>
  <c r="U11" i="19"/>
  <c r="W16" i="15"/>
  <c r="Z5" i="19"/>
  <c r="AA6" i="18"/>
  <c r="U7" i="16"/>
  <c r="R16" i="21"/>
  <c r="U11" i="14"/>
  <c r="Q4" i="15"/>
  <c r="Z13" i="6"/>
  <c r="Y10" i="23"/>
  <c r="AA16" i="6"/>
  <c r="U10" i="22"/>
  <c r="T10" i="23"/>
  <c r="V15" i="16"/>
  <c r="S9" i="21"/>
  <c r="Z12" i="20"/>
  <c r="Q11" i="20"/>
  <c r="W14" i="14"/>
  <c r="W9" i="19"/>
  <c r="O16" i="16"/>
  <c r="P8" i="15"/>
  <c r="O5" i="14"/>
  <c r="Q7" i="24"/>
  <c r="W6" i="20"/>
  <c r="P6" i="23"/>
  <c r="Q16" i="19"/>
  <c r="AA11" i="6"/>
  <c r="Z15" i="19"/>
  <c r="AA4" i="23"/>
  <c r="AA8" i="6"/>
  <c r="X12" i="6"/>
  <c r="X5" i="23"/>
  <c r="AC7" i="24"/>
  <c r="O10" i="21"/>
  <c r="P10" i="17"/>
  <c r="V11" i="19"/>
  <c r="Z4" i="16"/>
  <c r="Q12" i="16"/>
  <c r="AB10" i="23"/>
  <c r="U6" i="15"/>
  <c r="AA13" i="18"/>
  <c r="U12" i="16"/>
  <c r="V13" i="24"/>
  <c r="Z15" i="14"/>
  <c r="X13" i="19"/>
  <c r="R6" i="6"/>
  <c r="U11" i="22"/>
  <c r="R14" i="14"/>
  <c r="R13" i="23"/>
  <c r="T12" i="19"/>
  <c r="X5" i="6"/>
  <c r="Y6" i="20"/>
  <c r="T16" i="22"/>
  <c r="Y16" i="17"/>
  <c r="P5" i="20"/>
  <c r="T7" i="14"/>
  <c r="W16" i="21"/>
  <c r="P16" i="21"/>
  <c r="Q11" i="22"/>
  <c r="Z9" i="22"/>
  <c r="U7" i="20"/>
  <c r="U9" i="18"/>
  <c r="AA12" i="19"/>
  <c r="S12" i="16"/>
  <c r="Z7" i="24"/>
  <c r="R10" i="6"/>
  <c r="Z10" i="6"/>
  <c r="R15" i="21"/>
  <c r="T9" i="6"/>
  <c r="O13" i="17"/>
  <c r="Z6" i="22"/>
  <c r="AA8" i="17"/>
  <c r="Z16" i="21"/>
  <c r="Z5" i="17"/>
  <c r="O6" i="14"/>
  <c r="V14" i="23"/>
  <c r="O9" i="17"/>
  <c r="V7" i="16"/>
  <c r="S5" i="21"/>
  <c r="W15" i="20"/>
  <c r="AA15" i="22"/>
  <c r="U12" i="24"/>
  <c r="U10" i="14"/>
  <c r="P7" i="6"/>
  <c r="O16" i="20"/>
  <c r="R10" i="23"/>
  <c r="T12" i="24"/>
  <c r="Z11" i="6"/>
  <c r="R12" i="20"/>
  <c r="Z6" i="20"/>
  <c r="V15" i="17"/>
  <c r="V9" i="23"/>
  <c r="Q4" i="17"/>
  <c r="Q9" i="15"/>
  <c r="Z16" i="22"/>
  <c r="AA7" i="19"/>
  <c r="W8" i="21"/>
  <c r="O14" i="21"/>
  <c r="R9" i="18"/>
  <c r="O15" i="6"/>
  <c r="AC4" i="23"/>
  <c r="P13" i="23"/>
  <c r="X12" i="22"/>
  <c r="S7" i="18"/>
  <c r="U6" i="20"/>
  <c r="Q9" i="24"/>
  <c r="P7" i="16"/>
  <c r="Z6" i="16"/>
  <c r="P4" i="6"/>
  <c r="Q16" i="24"/>
  <c r="AA5" i="23"/>
  <c r="Q14" i="23"/>
  <c r="V8" i="18"/>
  <c r="AA14" i="23"/>
  <c r="T10" i="20"/>
  <c r="AD8" i="24"/>
  <c r="X15" i="23"/>
  <c r="W5" i="19"/>
  <c r="R6" i="14"/>
  <c r="U11" i="16"/>
  <c r="P8" i="22"/>
  <c r="S13" i="21"/>
  <c r="X6" i="22"/>
  <c r="W13" i="22"/>
  <c r="R7" i="24"/>
  <c r="Q9" i="20"/>
  <c r="AA11" i="18"/>
  <c r="O6" i="6"/>
  <c r="Z8" i="24"/>
  <c r="Z9" i="20"/>
  <c r="AB4" i="24"/>
  <c r="Q5" i="24"/>
  <c r="P4" i="23"/>
  <c r="T5" i="24"/>
  <c r="Q14" i="6"/>
  <c r="V4" i="15"/>
  <c r="Q11" i="18"/>
  <c r="S13" i="15"/>
  <c r="V11" i="16"/>
  <c r="O14" i="22"/>
  <c r="R8" i="22"/>
  <c r="V13" i="21"/>
  <c r="S16" i="16"/>
  <c r="Z13" i="23"/>
  <c r="R4" i="20"/>
  <c r="P16" i="6"/>
  <c r="W13" i="18"/>
  <c r="W8" i="20"/>
  <c r="S8" i="22"/>
  <c r="X12" i="17"/>
  <c r="P7" i="20"/>
  <c r="Y5" i="14"/>
  <c r="T12" i="21"/>
  <c r="U11" i="21"/>
  <c r="R9" i="20"/>
  <c r="V14" i="20"/>
  <c r="X7" i="16"/>
  <c r="T7" i="6"/>
  <c r="X13" i="16"/>
  <c r="V8" i="15"/>
  <c r="S11" i="22"/>
  <c r="Y14" i="17"/>
  <c r="Z11" i="17"/>
  <c r="T10" i="14"/>
  <c r="R7" i="15"/>
  <c r="T13" i="6"/>
  <c r="R9" i="6"/>
  <c r="T16" i="6"/>
  <c r="Y7" i="20"/>
  <c r="P13" i="17"/>
  <c r="W14" i="21"/>
  <c r="W4" i="15"/>
  <c r="W5" i="16"/>
  <c r="W11" i="21"/>
  <c r="W9" i="23"/>
  <c r="R13" i="16"/>
  <c r="Y6" i="15"/>
  <c r="AC8" i="24"/>
  <c r="O5" i="20"/>
  <c r="Y8" i="19"/>
  <c r="U13" i="21"/>
  <c r="Y14" i="21"/>
  <c r="W9" i="21"/>
  <c r="T5" i="21"/>
  <c r="Q14" i="16"/>
  <c r="U14" i="16"/>
  <c r="U16" i="20"/>
  <c r="W8" i="19"/>
  <c r="Y5" i="18"/>
  <c r="V8" i="20"/>
  <c r="V9" i="22"/>
  <c r="Q5" i="6"/>
  <c r="T4" i="15"/>
  <c r="O13" i="19"/>
  <c r="T6" i="22"/>
  <c r="AA7" i="17"/>
  <c r="O4" i="6"/>
  <c r="Z16" i="17"/>
  <c r="P7" i="15"/>
  <c r="AC11" i="24"/>
  <c r="P5" i="21"/>
  <c r="X6" i="18"/>
  <c r="T4" i="17"/>
  <c r="Y5" i="15"/>
  <c r="X7" i="14"/>
  <c r="W8" i="22"/>
  <c r="U7" i="19"/>
  <c r="Q6" i="16"/>
  <c r="V8" i="16"/>
  <c r="W9" i="20"/>
  <c r="W7" i="16"/>
  <c r="P4" i="17"/>
  <c r="U8" i="21"/>
  <c r="Q8" i="6"/>
  <c r="S15" i="16"/>
  <c r="O9" i="15"/>
  <c r="X14" i="24"/>
  <c r="V10" i="23"/>
  <c r="Y13" i="24"/>
  <c r="U16" i="18"/>
  <c r="R5" i="22"/>
  <c r="S16" i="23"/>
  <c r="Z11" i="23"/>
  <c r="V4" i="21"/>
  <c r="Z11" i="22"/>
  <c r="Z7" i="22"/>
  <c r="V12" i="23"/>
  <c r="O16" i="19"/>
  <c r="Z13" i="16"/>
  <c r="P15" i="24"/>
  <c r="V10" i="20"/>
  <c r="U12" i="17"/>
  <c r="R13" i="20"/>
  <c r="S10" i="20"/>
  <c r="T11" i="22"/>
  <c r="O13" i="16"/>
  <c r="Z13" i="20"/>
  <c r="T14" i="21"/>
  <c r="AE5" i="24"/>
  <c r="Z11" i="21"/>
  <c r="P16" i="19"/>
  <c r="S12" i="14"/>
  <c r="W6" i="23"/>
  <c r="S14" i="6"/>
  <c r="R16" i="17"/>
  <c r="U9" i="20"/>
  <c r="P8" i="17"/>
  <c r="U6" i="17"/>
  <c r="W4" i="23"/>
  <c r="S9" i="20"/>
  <c r="AA13" i="15"/>
  <c r="Y13" i="17"/>
  <c r="U9" i="24"/>
  <c r="S11" i="21"/>
  <c r="T6" i="21"/>
  <c r="Z7" i="21"/>
  <c r="Q10" i="14"/>
  <c r="P12" i="24"/>
  <c r="T11" i="14"/>
  <c r="V11" i="20"/>
  <c r="O5" i="22"/>
  <c r="R6" i="23"/>
  <c r="S16" i="14"/>
  <c r="W6" i="15"/>
  <c r="T6" i="23"/>
  <c r="R11" i="17"/>
  <c r="AA7" i="15"/>
  <c r="Z6" i="18"/>
  <c r="S12" i="20"/>
  <c r="Z9" i="21"/>
  <c r="O11" i="21"/>
  <c r="S13" i="18"/>
  <c r="X15" i="6"/>
  <c r="Q4" i="16"/>
  <c r="AA6" i="6"/>
  <c r="Y14" i="18"/>
  <c r="AA5" i="20"/>
  <c r="V11" i="6"/>
  <c r="Q10" i="18"/>
  <c r="W16" i="19"/>
  <c r="S14" i="21"/>
  <c r="Q13" i="18"/>
  <c r="S4" i="16"/>
  <c r="S10" i="6"/>
  <c r="W4" i="20"/>
  <c r="R12" i="24"/>
  <c r="X5" i="14"/>
  <c r="Q12" i="14"/>
  <c r="Q6" i="23"/>
  <c r="Q4" i="22"/>
  <c r="V7" i="22"/>
  <c r="W12" i="15"/>
  <c r="T16" i="17"/>
  <c r="P14" i="23"/>
  <c r="AA7" i="6"/>
  <c r="T16" i="18"/>
  <c r="Q6" i="18"/>
  <c r="Q12" i="20"/>
  <c r="T13" i="20"/>
  <c r="S7" i="16"/>
  <c r="T5" i="18"/>
  <c r="Q13" i="23"/>
  <c r="AA13" i="24"/>
  <c r="V6" i="24"/>
  <c r="W13" i="19"/>
  <c r="AC11" i="23"/>
  <c r="Y16" i="19"/>
  <c r="P16" i="20"/>
  <c r="X9" i="20"/>
  <c r="X7" i="19"/>
  <c r="U9" i="6"/>
  <c r="S6" i="6"/>
  <c r="AA5" i="15"/>
  <c r="Z9" i="16"/>
  <c r="AA11" i="23"/>
  <c r="Y5" i="21"/>
  <c r="AB16" i="24"/>
  <c r="V14" i="18"/>
  <c r="X4" i="20"/>
  <c r="Y7" i="19"/>
  <c r="W8" i="6"/>
  <c r="AC12" i="24"/>
  <c r="P15" i="20"/>
  <c r="Q12" i="22"/>
  <c r="X7" i="15"/>
  <c r="R1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<sst xmlns="http://schemas.openxmlformats.org/spreadsheetml/2006/main" count="2567" uniqueCount="56">
  <si>
    <t>​​Μηνιαίοι Καταναλωτές</t>
  </si>
  <si>
    <t>Διμηνιαίοι Καταναλω​τές</t>
  </si>
  <si>
    <t>Μέση Μηνιαία Σταθμική Τιμή Καυσίμων</t>
  </si>
  <si>
    <t>Αύξηση επί της βασικής τιμής ανά χρεωνόμενη μονάδα (σεντ)​</t>
  </si>
  <si>
    <t>Ιανουάριος</t>
  </si>
  <si>
    <t>Φεβρουάριος</t>
  </si>
  <si>
    <t>Μάρτιος</t>
  </si>
  <si>
    <t>Απρίλιος</t>
  </si>
  <si>
    <t>Μάιος</t>
  </si>
  <si>
    <t>Ιούνιος</t>
  </si>
  <si>
    <t>Ιούλιος</t>
  </si>
  <si>
    <t>Αύγουστος</t>
  </si>
  <si>
    <t>Σεπτέμβριος</t>
  </si>
  <si>
    <t>Νοέμβριος</t>
  </si>
  <si>
    <t>Δεκέμβριος</t>
  </si>
  <si>
    <t>Δεκέμβριος​</t>
  </si>
  <si>
    <t>​</t>
  </si>
  <si>
    <t>Οκτώβριος</t>
  </si>
  <si>
    <t>ΤΑΣΗ</t>
  </si>
  <si>
    <t>Σύνολο</t>
  </si>
  <si>
    <t>ΨΗΛΗ</t>
  </si>
  <si>
    <t>​​ΜΕΣΗ</t>
  </si>
  <si>
    <t>​​ΧΑΜΗΛΗ</t>
  </si>
  <si>
    <t>ΨΗΛΗ​</t>
  </si>
  <si>
    <t>ΧΑΜΗΛΗ</t>
  </si>
  <si>
    <t>​ΜΕΣΗ</t>
  </si>
  <si>
    <t>​ΧΑΜΗΛΗ</t>
  </si>
  <si>
    <t>Καύσιμο</t>
  </si>
  <si>
    <t>ΚΟΔΑΠ</t>
  </si>
  <si>
    <t>Θερμοκ. Αέρια</t>
  </si>
  <si>
    <r>
      <t> </t>
    </r>
    <r>
      <rPr>
        <b/>
        <sz val="11"/>
        <color rgb="FF333333"/>
        <rFont val="Myriad Pro"/>
      </rPr>
      <t>Νοέμβριος</t>
    </r>
  </si>
  <si>
    <t>ΜΕΣΗ</t>
  </si>
  <si>
    <t>Μηνιαίοι</t>
  </si>
  <si>
    <t>Συντελεστής Ρήτρας</t>
  </si>
  <si>
    <t>Τιμή
Καυσίμων</t>
  </si>
  <si>
    <t>Σεπτεμβρ.</t>
  </si>
  <si>
    <t>Φεβρουάρ.</t>
  </si>
  <si>
    <t>ΕΤΟΣ</t>
  </si>
  <si>
    <t>Τιμή Καυσίμων</t>
  </si>
  <si>
    <t>ΨΗΛΗ ΤΑΣΗ</t>
  </si>
  <si>
    <t>ΜΕΣΗ ΤΑΣΗ</t>
  </si>
  <si>
    <t>ΧΑΜΗΛΗ ΤΑΣΗ</t>
  </si>
  <si>
    <t>Ευρώ</t>
  </si>
  <si>
    <r>
      <t xml:space="preserve">Αναπροσαρμογή Καυσίμων (σεντ/kWh)
</t>
    </r>
    <r>
      <rPr>
        <sz val="11"/>
        <color rgb="FF333333"/>
        <rFont val="Myriad Pro"/>
      </rPr>
      <t>(διαφοροποίηση επί της βασικής τιμής)</t>
    </r>
  </si>
  <si>
    <t>€/ΜΤ</t>
  </si>
  <si>
    <t>c/kWh</t>
  </si>
  <si>
    <t>Διμηνιαίοι</t>
  </si>
  <si>
    <t>ΜΕΣΗ ΤΑΣΗ​</t>
  </si>
  <si>
    <t>ΨΗΛΗ ΤΑΣΗ​</t>
  </si>
  <si>
    <t>ΜΗΝΙΑΙΟΙ ΠΕΛΑΤΕΣ</t>
  </si>
  <si>
    <t>Αναθεωρ. Τιμή Καυσίμου</t>
  </si>
  <si>
    <t>Αναθεωρ. Τιμή Καυσίμου
σεντ/kWh</t>
  </si>
  <si>
    <t/>
  </si>
  <si>
    <t>Ιανουάριος 2025</t>
  </si>
  <si>
    <t>Ιανουάριος26</t>
  </si>
  <si>
    <t>Ιανουάριος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</si>
</sst>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0;#,##0.00"/>
    <numFmt numFmtId="166" formatCode="0.00000000"/>
    <numFmt numFmtId="167" formatCode="0.000000"/>
    <numFmt numFmtId="168" formatCode="0.0000000"/>
  </numFmts>
  <fonts count="16">
    <font>
      <sz val="11"/>
      <color theme="1"/>
      <name val="Calibri"/>
      <family val="2"/>
      <scheme val="minor"/>
    </font>
    <font>
      <sz val="11"/>
      <color rgb="FF333333"/>
      <name val="Myriad Pro"/>
    </font>
    <font>
      <b/>
      <sz val="11"/>
      <color rgb="FF333333"/>
      <name val="Myriad Pro"/>
    </font>
    <font>
      <b/>
      <sz val="12"/>
      <color rgb="FF333333"/>
      <name val="Myriad Pro"/>
    </font>
    <font>
      <sz val="10"/>
      <color rgb="FF333333"/>
      <name val="Myriad Pro"/>
    </font>
    <font>
      <sz val="11"/>
      <color rgb="FF0072C6"/>
      <name val="Myriad Pro"/>
    </font>
    <font>
      <sz val="10"/>
      <color rgb="FF000000"/>
      <name val="Times New Roman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b/>
      <sz val="11"/>
      <color indexed="63"/>
      <name val="Myriad Pro"/>
    </font>
    <font>
      <strike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rgb="FF333333"/>
      <name val="Myriad Pr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 style="medium">
        <color rgb="FFC6C6C6"/>
      </left>
      <right/>
      <top style="medium">
        <color rgb="FFC6C6C6"/>
      </top>
      <bottom style="medium">
        <color rgb="FFC6C6C6"/>
      </bottom>
      <diagonal/>
    </border>
    <border>
      <left/>
      <right style="medium">
        <color rgb="FFC6C6C6"/>
      </right>
      <top style="medium">
        <color rgb="FFC6C6C6"/>
      </top>
      <bottom style="medium">
        <color rgb="FFC6C6C6"/>
      </bottom>
      <diagonal/>
    </border>
    <border>
      <left/>
      <right/>
      <top style="medium">
        <color rgb="FFC6C6C6"/>
      </top>
      <bottom style="medium">
        <color rgb="FFC6C6C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/>
      <diagonal/>
    </border>
    <border>
      <left style="medium">
        <color rgb="FFC6C6C6"/>
      </left>
      <right style="medium">
        <color rgb="FFC6C6C6"/>
      </right>
      <top/>
      <bottom style="medium">
        <color rgb="FFC6C6C6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2" fillId="2" borderId="2" xfId="0" applyFont="1" applyFill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11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9" fillId="0" borderId="0" xfId="0" applyFont="1" applyAlignment="1">
      <alignment horizontal="left" vertical="center" readingOrder="1"/>
    </xf>
    <xf numFmtId="0" fontId="2" fillId="2" borderId="2" xfId="0" applyFont="1" applyFill="1" applyBorder="1" applyAlignment="1">
      <alignment horizontal="center" vertical="top" wrapText="1"/>
    </xf>
    <xf numFmtId="166" fontId="0" fillId="0" borderId="0" xfId="0" applyNumberFormat="1"/>
    <xf numFmtId="164" fontId="0" fillId="0" borderId="0" xfId="0" applyNumberFormat="1"/>
    <xf numFmtId="166" fontId="10" fillId="0" borderId="0" xfId="0" applyNumberFormat="1" applyFont="1"/>
    <xf numFmtId="2" fontId="0" fillId="0" borderId="2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6" fontId="1" fillId="4" borderId="1" xfId="0" applyNumberFormat="1" applyFont="1" applyFill="1" applyBorder="1" applyAlignment="1">
      <alignment horizontal="center" vertical="top" wrapText="1"/>
    </xf>
    <xf numFmtId="166" fontId="1" fillId="3" borderId="1" xfId="0" applyNumberFormat="1" applyFont="1" applyFill="1" applyBorder="1" applyAlignment="1">
      <alignment horizontal="center" vertical="top" wrapText="1"/>
    </xf>
    <xf numFmtId="167" fontId="1" fillId="4" borderId="1" xfId="0" applyNumberFormat="1" applyFont="1" applyFill="1" applyBorder="1" applyAlignment="1">
      <alignment horizontal="center" vertical="top" wrapText="1"/>
    </xf>
    <xf numFmtId="166" fontId="1" fillId="5" borderId="1" xfId="0" applyNumberFormat="1" applyFont="1" applyFill="1" applyBorder="1" applyAlignment="1">
      <alignment horizontal="center" vertical="top" wrapText="1"/>
    </xf>
    <xf numFmtId="167" fontId="1" fillId="3" borderId="1" xfId="0" applyNumberFormat="1" applyFont="1" applyFill="1" applyBorder="1" applyAlignment="1">
      <alignment horizontal="center" vertical="top" wrapText="1"/>
    </xf>
    <xf numFmtId="167" fontId="1" fillId="5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6" fontId="1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2" fontId="0" fillId="0" borderId="2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2" fontId="0" fillId="0" borderId="21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164" fontId="0" fillId="0" borderId="25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3" xfId="0" applyBorder="1" applyAlignment="1">
      <alignment vertical="center"/>
    </xf>
    <xf numFmtId="164" fontId="0" fillId="0" borderId="29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0" borderId="26" xfId="0" applyNumberFormat="1" applyFont="1" applyFill="1" applyBorder="1" applyAlignment="1">
      <alignment horizontal="center" vertical="center"/>
    </xf>
    <xf numFmtId="164" fontId="0" fillId="0" borderId="26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4" fontId="0" fillId="0" borderId="16" xfId="0" applyNumberFormat="1" applyFill="1" applyBorder="1" applyAlignment="1">
      <alignment horizontal="center" vertical="center"/>
    </xf>
    <xf numFmtId="164" fontId="12" fillId="0" borderId="16" xfId="0" applyNumberFormat="1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13" fillId="0" borderId="37" xfId="0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horizontal="center"/>
    </xf>
    <xf numFmtId="2" fontId="0" fillId="6" borderId="21" xfId="0" applyNumberForma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4" fontId="15" fillId="0" borderId="0" xfId="0" applyNumberFormat="1" applyFont="1" applyBorder="1" applyAlignment="1">
      <alignment horizontal="center"/>
    </xf>
    <xf numFmtId="2" fontId="0" fillId="6" borderId="32" xfId="0" applyNumberFormat="1" applyFont="1" applyFill="1" applyBorder="1" applyAlignment="1">
      <alignment horizontal="center" vertical="center"/>
    </xf>
    <xf numFmtId="164" fontId="0" fillId="0" borderId="27" xfId="0" applyNumberFormat="1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164" fontId="0" fillId="0" borderId="36" xfId="0" applyNumberFormat="1" applyFont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164" fontId="0" fillId="0" borderId="28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15" fillId="0" borderId="13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164" fontId="0" fillId="0" borderId="29" xfId="0" applyNumberFormat="1" applyFont="1" applyBorder="1" applyAlignment="1">
      <alignment horizontal="center" vertical="center"/>
    </xf>
    <xf numFmtId="164" fontId="0" fillId="0" borderId="15" xfId="0" applyNumberFormat="1" applyFont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2" fontId="0" fillId="0" borderId="32" xfId="0" applyNumberFormat="1" applyFont="1" applyBorder="1" applyAlignment="1">
      <alignment horizontal="center" vertical="center"/>
    </xf>
    <xf numFmtId="164" fontId="15" fillId="0" borderId="38" xfId="0" applyNumberFormat="1" applyFont="1" applyFill="1" applyBorder="1" applyAlignment="1">
      <alignment horizontal="center" vertical="center"/>
    </xf>
    <xf numFmtId="164" fontId="15" fillId="0" borderId="26" xfId="0" applyNumberFormat="1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164" fontId="15" fillId="0" borderId="13" xfId="0" applyNumberFormat="1" applyFont="1" applyFill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/>
    </xf>
    <xf numFmtId="164" fontId="0" fillId="0" borderId="28" xfId="0" applyNumberFormat="1" applyFont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15" fillId="0" borderId="11" xfId="0" applyNumberFormat="1" applyFont="1" applyBorder="1" applyAlignment="1">
      <alignment horizontal="center"/>
    </xf>
    <xf numFmtId="164" fontId="15" fillId="0" borderId="17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6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6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13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524BA09D-E4E0-4F91-AF1A-AE13FAB4F2E1}"/>
  </cellStyles>
  <dxfs count="0"/>
  <tableStyles count="0" defaultTableStyle="TableStyleMedium2" defaultPivotStyle="PivotStyleLight16"/>
  <colors>
    <mruColors>
      <color rgb="FFCC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'2013'!$L$18</c:f>
          <c:strCache>
            <c:ptCount val="1"/>
            <c:pt idx="0">
              <c:v>Αναπροσαρμογή Καυσίμων 2013 -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'2013'!$Q$3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'2013'!$Q$5:$Q$16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9-43BB-9DAD-82A5F8D184B8}"/>
            </c:ext>
          </c:extLst>
        </c:ser>
        <c:ser>
          <c:idx val="1"/>
          <c:order val="1"/>
          <c:tx>
            <c:strRef>
              <c:f>'2013'!$R$3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'2013'!$R$5:$R$16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9-43BB-9DAD-82A5F8D184B8}"/>
            </c:ext>
          </c:extLst>
        </c:ser>
        <c:ser>
          <c:idx val="2"/>
          <c:order val="2"/>
          <c:tx>
            <c:strRef>
              <c:f>'2013'!$P$3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'2013'!$P$5:$P$16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E9-43BB-9DAD-82A5F8D18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'2015'!$L$18</c:f>
          <c:strCache>
            <c:ptCount val="1"/>
            <c:pt idx="0">
              <c:v>Αναπροσαρμογή Καυσίμων 2015 -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'2015'!$Q$5:$Q$16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1.1627999999999998</c:v>
                </c:pt>
                <c:pt idx="8">
                  <c:v>0.10199999999999998</c:v>
                </c:pt>
                <c:pt idx="9">
                  <c:v>-0.1464</c:v>
                </c:pt>
                <c:pt idx="10">
                  <c:v>-0.83160000000000001</c:v>
                </c:pt>
                <c:pt idx="11">
                  <c:v>-0.86399999999999999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E-442C-A544-5B1BBF3138EB}"/>
            </c:ext>
          </c:extLst>
        </c:ser>
        <c:ser>
          <c:idx val="1"/>
          <c:order val="1"/>
          <c:tx>
            <c:strRef>
              <c:f>'2015'!$R$3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'2015'!$R$5:$R$16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6.8400000000000002E-2</c:v>
                </c:pt>
                <c:pt idx="9">
                  <c:v>0.20760000000000001</c:v>
                </c:pt>
                <c:pt idx="10">
                  <c:v>0.25080000000000002</c:v>
                </c:pt>
                <c:pt idx="11">
                  <c:v>0.3024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E-442C-A544-5B1BBF3138EB}"/>
            </c:ext>
          </c:extLst>
        </c:ser>
        <c:ser>
          <c:idx val="2"/>
          <c:order val="2"/>
          <c:tx>
            <c:strRef>
              <c:f>'2015'!$P$3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'2015'!$P$5:$P$16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1.3428</c:v>
                </c:pt>
                <c:pt idx="8">
                  <c:v>0.2616</c:v>
                </c:pt>
                <c:pt idx="9">
                  <c:v>0.1668</c:v>
                </c:pt>
                <c:pt idx="10">
                  <c:v>-0.498</c:v>
                </c:pt>
                <c:pt idx="11">
                  <c:v>-0.48959999999999998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DE-442C-A544-5B1BBF313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'2015'!$U$18</c:f>
          <c:strCache>
            <c:ptCount val="1"/>
            <c:pt idx="0">
              <c:v>Αναπροσαρμογή Καυσίμων 2015 -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'2015'!$Y$3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'2015'!$Y$5:$Y$16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1.2298999999999998</c:v>
                </c:pt>
                <c:pt idx="8">
                  <c:v>0.1071</c:v>
                </c:pt>
                <c:pt idx="9">
                  <c:v>-0.15379999999999999</c:v>
                </c:pt>
                <c:pt idx="10">
                  <c:v>-0.87309999999999999</c:v>
                </c:pt>
                <c:pt idx="11">
                  <c:v>-0.90720000000000001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7B-4BFB-8FC6-9A06CBD506A2}"/>
            </c:ext>
          </c:extLst>
        </c:ser>
        <c:ser>
          <c:idx val="1"/>
          <c:order val="1"/>
          <c:tx>
            <c:strRef>
              <c:f>'2015'!$Z$3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'2015'!$Z$5:$Z$16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7.1800000000000003E-2</c:v>
                </c:pt>
                <c:pt idx="9">
                  <c:v>0.218</c:v>
                </c:pt>
                <c:pt idx="10">
                  <c:v>0.26329999999999998</c:v>
                </c:pt>
                <c:pt idx="11">
                  <c:v>0.3175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B-4BFB-8FC6-9A06CBD506A2}"/>
            </c:ext>
          </c:extLst>
        </c:ser>
        <c:ser>
          <c:idx val="2"/>
          <c:order val="2"/>
          <c:tx>
            <c:strRef>
              <c:f>'2015'!$X$3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'2015'!$X$5:$X$16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1.4098999999999999</c:v>
                </c:pt>
                <c:pt idx="8">
                  <c:v>0.2747</c:v>
                </c:pt>
                <c:pt idx="9">
                  <c:v>0.17510000000000001</c:v>
                </c:pt>
                <c:pt idx="10">
                  <c:v>-0.52290000000000003</c:v>
                </c:pt>
                <c:pt idx="11">
                  <c:v>-0.5141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7B-4BFB-8FC6-9A06CBD50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'2015'!$U$18</c:f>
          <c:strCache>
            <c:ptCount val="1"/>
            <c:pt idx="0">
              <c:v>Αναπροσαρμογή Καυσίμων 2015 -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'2015'!$Y$3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'2015'!$Y$5:$Y$16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1.2298999999999998</c:v>
                </c:pt>
                <c:pt idx="8">
                  <c:v>0.1071</c:v>
                </c:pt>
                <c:pt idx="9">
                  <c:v>-0.15379999999999999</c:v>
                </c:pt>
                <c:pt idx="10">
                  <c:v>-0.87309999999999999</c:v>
                </c:pt>
                <c:pt idx="11">
                  <c:v>-0.90720000000000001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4-4563-88FD-F1B72BEBE71E}"/>
            </c:ext>
          </c:extLst>
        </c:ser>
        <c:ser>
          <c:idx val="1"/>
          <c:order val="1"/>
          <c:tx>
            <c:strRef>
              <c:f>'2015'!$Z$3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'2015'!$Z$5:$Z$16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7.1800000000000003E-2</c:v>
                </c:pt>
                <c:pt idx="9">
                  <c:v>0.218</c:v>
                </c:pt>
                <c:pt idx="10">
                  <c:v>0.26329999999999998</c:v>
                </c:pt>
                <c:pt idx="11">
                  <c:v>0.3175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4-4563-88FD-F1B72BEBE71E}"/>
            </c:ext>
          </c:extLst>
        </c:ser>
        <c:ser>
          <c:idx val="2"/>
          <c:order val="2"/>
          <c:tx>
            <c:strRef>
              <c:f>'2015'!$X$3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'2015'!$X$5:$X$16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1.4098999999999999</c:v>
                </c:pt>
                <c:pt idx="8">
                  <c:v>0.2747</c:v>
                </c:pt>
                <c:pt idx="9">
                  <c:v>0.17510000000000001</c:v>
                </c:pt>
                <c:pt idx="10">
                  <c:v>-0.52290000000000003</c:v>
                </c:pt>
                <c:pt idx="11">
                  <c:v>-0.5141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4-4563-88FD-F1B72BEB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'2016'!$L$18</c:f>
          <c:strCache>
            <c:ptCount val="1"/>
            <c:pt idx="0">
              <c:v>Αναπροσαρμογή Καυσίμων 2016 -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'2016'!$Q$5:$Q$16</c:f>
              <c:numCache>
                <c:formatCode>0.0000</c:formatCode>
                <c:ptCount val="12"/>
                <c:pt idx="0">
                  <c:v>-1.8071999999999999</c:v>
                </c:pt>
                <c:pt idx="1">
                  <c:v>-2.1107999999999998</c:v>
                </c:pt>
                <c:pt idx="2">
                  <c:v>-3.0672000000000001</c:v>
                </c:pt>
                <c:pt idx="3">
                  <c:v>-2.7587999999999999</c:v>
                </c:pt>
                <c:pt idx="4">
                  <c:v>-2.9424000000000001</c:v>
                </c:pt>
                <c:pt idx="5">
                  <c:v>-2.4351000000000003</c:v>
                </c:pt>
                <c:pt idx="6">
                  <c:v>-1.2749000000000001</c:v>
                </c:pt>
                <c:pt idx="7">
                  <c:v>-1.1577999999999999</c:v>
                </c:pt>
                <c:pt idx="8">
                  <c:v>-0.99549999999999994</c:v>
                </c:pt>
                <c:pt idx="9">
                  <c:v>-1.0247999999999999</c:v>
                </c:pt>
                <c:pt idx="10">
                  <c:v>-0.53810000000000002</c:v>
                </c:pt>
                <c:pt idx="11">
                  <c:v>-0.56490000000000007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5-4BAD-9292-7546BD343902}"/>
            </c:ext>
          </c:extLst>
        </c:ser>
        <c:ser>
          <c:idx val="1"/>
          <c:order val="1"/>
          <c:tx>
            <c:strRef>
              <c:f>'2016'!$R$3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'2016'!$R$5:$R$16</c:f>
              <c:numCache>
                <c:formatCode>0.0000</c:formatCode>
                <c:ptCount val="12"/>
                <c:pt idx="0">
                  <c:v>0.252</c:v>
                </c:pt>
                <c:pt idx="1">
                  <c:v>0.2772</c:v>
                </c:pt>
                <c:pt idx="2">
                  <c:v>0.26640000000000003</c:v>
                </c:pt>
                <c:pt idx="3">
                  <c:v>0.42720000000000002</c:v>
                </c:pt>
                <c:pt idx="4">
                  <c:v>0.41399999999999998</c:v>
                </c:pt>
                <c:pt idx="5">
                  <c:v>0.27450000000000002</c:v>
                </c:pt>
                <c:pt idx="6">
                  <c:v>0.20499999999999999</c:v>
                </c:pt>
                <c:pt idx="7">
                  <c:v>0.16839999999999999</c:v>
                </c:pt>
                <c:pt idx="8">
                  <c:v>0.18179999999999999</c:v>
                </c:pt>
                <c:pt idx="9">
                  <c:v>0.33789999999999998</c:v>
                </c:pt>
                <c:pt idx="10">
                  <c:v>0.4819</c:v>
                </c:pt>
                <c:pt idx="11">
                  <c:v>0.43680000000000002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5-4BAD-9292-7546BD343902}"/>
            </c:ext>
          </c:extLst>
        </c:ser>
        <c:ser>
          <c:idx val="2"/>
          <c:order val="2"/>
          <c:tx>
            <c:strRef>
              <c:f>'2016'!$P$3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'2016'!$P$5:$P$16</c:f>
              <c:numCache>
                <c:formatCode>0.0000</c:formatCode>
                <c:ptCount val="12"/>
                <c:pt idx="0">
                  <c:v>-1.494</c:v>
                </c:pt>
                <c:pt idx="1">
                  <c:v>-1.7472000000000001</c:v>
                </c:pt>
                <c:pt idx="2">
                  <c:v>-2.7480000000000002</c:v>
                </c:pt>
                <c:pt idx="3">
                  <c:v>-2.2464</c:v>
                </c:pt>
                <c:pt idx="4">
                  <c:v>-2.4731999999999998</c:v>
                </c:pt>
                <c:pt idx="5">
                  <c:v>-2.1057000000000001</c:v>
                </c:pt>
                <c:pt idx="6">
                  <c:v>-0.9577</c:v>
                </c:pt>
                <c:pt idx="7">
                  <c:v>-0.88449999999999995</c:v>
                </c:pt>
                <c:pt idx="8">
                  <c:v>-0.70760000000000001</c:v>
                </c:pt>
                <c:pt idx="9">
                  <c:v>-0.58440000000000003</c:v>
                </c:pt>
                <c:pt idx="10">
                  <c:v>3.2899999999999999E-2</c:v>
                </c:pt>
                <c:pt idx="11">
                  <c:v>-5.4899999999999997E-2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5-4BAD-9292-7546BD34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'2016'!$U$18</c:f>
          <c:strCache>
            <c:ptCount val="1"/>
            <c:pt idx="0">
              <c:v>Αναπροσαρμογή Καυσίμων 2016 -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'2016'!$Y$5:$Y$16</c:f>
              <c:numCache>
                <c:formatCode>0.0000</c:formatCode>
                <c:ptCount val="12"/>
                <c:pt idx="0">
                  <c:v>-1.8976</c:v>
                </c:pt>
                <c:pt idx="1">
                  <c:v>-2.2164000000000001</c:v>
                </c:pt>
                <c:pt idx="2">
                  <c:v>-3.2205000000000004</c:v>
                </c:pt>
                <c:pt idx="3">
                  <c:v>-2.8967999999999998</c:v>
                </c:pt>
                <c:pt idx="4">
                  <c:v>-3.0895999999999999</c:v>
                </c:pt>
                <c:pt idx="5">
                  <c:v>-2.5150000000000001</c:v>
                </c:pt>
                <c:pt idx="6">
                  <c:v>-1.3167</c:v>
                </c:pt>
                <c:pt idx="7">
                  <c:v>-1.1958</c:v>
                </c:pt>
                <c:pt idx="8">
                  <c:v>-1.0281</c:v>
                </c:pt>
                <c:pt idx="9">
                  <c:v>-1.0583</c:v>
                </c:pt>
                <c:pt idx="10">
                  <c:v>-0.55569999999999997</c:v>
                </c:pt>
                <c:pt idx="11">
                  <c:v>-0.58340000000000003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D-4E2C-878B-732DC8F070CD}"/>
            </c:ext>
          </c:extLst>
        </c:ser>
        <c:ser>
          <c:idx val="1"/>
          <c:order val="1"/>
          <c:tx>
            <c:strRef>
              <c:f>'2016'!$Z$3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'2016'!$Z$5:$Z$16</c:f>
              <c:numCache>
                <c:formatCode>0.0000</c:formatCode>
                <c:ptCount val="12"/>
                <c:pt idx="0">
                  <c:v>0.2646</c:v>
                </c:pt>
                <c:pt idx="1">
                  <c:v>0.29110000000000003</c:v>
                </c:pt>
                <c:pt idx="2">
                  <c:v>0.2797</c:v>
                </c:pt>
                <c:pt idx="3">
                  <c:v>0.4486</c:v>
                </c:pt>
                <c:pt idx="4">
                  <c:v>0.43469999999999998</c:v>
                </c:pt>
                <c:pt idx="5">
                  <c:v>0.28349999999999997</c:v>
                </c:pt>
                <c:pt idx="6">
                  <c:v>0.2117</c:v>
                </c:pt>
                <c:pt idx="7">
                  <c:v>0.1739</c:v>
                </c:pt>
                <c:pt idx="8">
                  <c:v>0.18770000000000001</c:v>
                </c:pt>
                <c:pt idx="9">
                  <c:v>0.34899999999999998</c:v>
                </c:pt>
                <c:pt idx="10">
                  <c:v>0.49769999999999998</c:v>
                </c:pt>
                <c:pt idx="11">
                  <c:v>0.4511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D-4E2C-878B-732DC8F070CD}"/>
            </c:ext>
          </c:extLst>
        </c:ser>
        <c:ser>
          <c:idx val="2"/>
          <c:order val="2"/>
          <c:tx>
            <c:strRef>
              <c:f>'2016'!$X$3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'2016'!$X$5:$X$16</c:f>
              <c:numCache>
                <c:formatCode>0.0000</c:formatCode>
                <c:ptCount val="12"/>
                <c:pt idx="0">
                  <c:v>-1.5687</c:v>
                </c:pt>
                <c:pt idx="1">
                  <c:v>-1.8346</c:v>
                </c:pt>
                <c:pt idx="2">
                  <c:v>-2.8854000000000002</c:v>
                </c:pt>
                <c:pt idx="3">
                  <c:v>-2.3586999999999998</c:v>
                </c:pt>
                <c:pt idx="4">
                  <c:v>-2.5969000000000002</c:v>
                </c:pt>
                <c:pt idx="5">
                  <c:v>-2.1747999999999998</c:v>
                </c:pt>
                <c:pt idx="6">
                  <c:v>-0.98909999999999998</c:v>
                </c:pt>
                <c:pt idx="7">
                  <c:v>-0.91349999999999998</c:v>
                </c:pt>
                <c:pt idx="8">
                  <c:v>-0.73080000000000001</c:v>
                </c:pt>
                <c:pt idx="9">
                  <c:v>-0.60350000000000004</c:v>
                </c:pt>
                <c:pt idx="10">
                  <c:v>3.4000000000000002E-2</c:v>
                </c:pt>
                <c:pt idx="11">
                  <c:v>-5.67E-2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6D-4E2C-878B-732DC8F0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'2016'!$L$18</c:f>
          <c:strCache>
            <c:ptCount val="1"/>
            <c:pt idx="0">
              <c:v>Αναπροσαρμογή Καυσίμων 2016 -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'2016'!$Q$5:$Q$16</c:f>
              <c:numCache>
                <c:formatCode>0.0000</c:formatCode>
                <c:ptCount val="12"/>
                <c:pt idx="0">
                  <c:v>-1.8071999999999999</c:v>
                </c:pt>
                <c:pt idx="1">
                  <c:v>-2.1107999999999998</c:v>
                </c:pt>
                <c:pt idx="2">
                  <c:v>-3.0672000000000001</c:v>
                </c:pt>
                <c:pt idx="3">
                  <c:v>-2.7587999999999999</c:v>
                </c:pt>
                <c:pt idx="4">
                  <c:v>-2.9424000000000001</c:v>
                </c:pt>
                <c:pt idx="5">
                  <c:v>-2.4351000000000003</c:v>
                </c:pt>
                <c:pt idx="6">
                  <c:v>-1.2749000000000001</c:v>
                </c:pt>
                <c:pt idx="7">
                  <c:v>-1.1577999999999999</c:v>
                </c:pt>
                <c:pt idx="8">
                  <c:v>-0.99549999999999994</c:v>
                </c:pt>
                <c:pt idx="9">
                  <c:v>-1.0247999999999999</c:v>
                </c:pt>
                <c:pt idx="10">
                  <c:v>-0.53810000000000002</c:v>
                </c:pt>
                <c:pt idx="11">
                  <c:v>-0.56490000000000007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4C-4C52-B182-3B1C307DE5D0}"/>
            </c:ext>
          </c:extLst>
        </c:ser>
        <c:ser>
          <c:idx val="1"/>
          <c:order val="1"/>
          <c:tx>
            <c:strRef>
              <c:f>'2016'!$R$3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'2016'!$R$5:$R$16</c:f>
              <c:numCache>
                <c:formatCode>0.0000</c:formatCode>
                <c:ptCount val="12"/>
                <c:pt idx="0">
                  <c:v>0.252</c:v>
                </c:pt>
                <c:pt idx="1">
                  <c:v>0.2772</c:v>
                </c:pt>
                <c:pt idx="2">
                  <c:v>0.26640000000000003</c:v>
                </c:pt>
                <c:pt idx="3">
                  <c:v>0.42720000000000002</c:v>
                </c:pt>
                <c:pt idx="4">
                  <c:v>0.41399999999999998</c:v>
                </c:pt>
                <c:pt idx="5">
                  <c:v>0.27450000000000002</c:v>
                </c:pt>
                <c:pt idx="6">
                  <c:v>0.20499999999999999</c:v>
                </c:pt>
                <c:pt idx="7">
                  <c:v>0.16839999999999999</c:v>
                </c:pt>
                <c:pt idx="8">
                  <c:v>0.18179999999999999</c:v>
                </c:pt>
                <c:pt idx="9">
                  <c:v>0.33789999999999998</c:v>
                </c:pt>
                <c:pt idx="10">
                  <c:v>0.4819</c:v>
                </c:pt>
                <c:pt idx="11">
                  <c:v>0.43680000000000002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4C-4C52-B182-3B1C307DE5D0}"/>
            </c:ext>
          </c:extLst>
        </c:ser>
        <c:ser>
          <c:idx val="2"/>
          <c:order val="2"/>
          <c:tx>
            <c:strRef>
              <c:f>'2016'!$P$3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'2016'!$P$5:$P$16</c:f>
              <c:numCache>
                <c:formatCode>0.0000</c:formatCode>
                <c:ptCount val="12"/>
                <c:pt idx="0">
                  <c:v>-1.494</c:v>
                </c:pt>
                <c:pt idx="1">
                  <c:v>-1.7472000000000001</c:v>
                </c:pt>
                <c:pt idx="2">
                  <c:v>-2.7480000000000002</c:v>
                </c:pt>
                <c:pt idx="3">
                  <c:v>-2.2464</c:v>
                </c:pt>
                <c:pt idx="4">
                  <c:v>-2.4731999999999998</c:v>
                </c:pt>
                <c:pt idx="5">
                  <c:v>-2.1057000000000001</c:v>
                </c:pt>
                <c:pt idx="6">
                  <c:v>-0.9577</c:v>
                </c:pt>
                <c:pt idx="7">
                  <c:v>-0.88449999999999995</c:v>
                </c:pt>
                <c:pt idx="8">
                  <c:v>-0.70760000000000001</c:v>
                </c:pt>
                <c:pt idx="9">
                  <c:v>-0.58440000000000003</c:v>
                </c:pt>
                <c:pt idx="10">
                  <c:v>3.2899999999999999E-2</c:v>
                </c:pt>
                <c:pt idx="11">
                  <c:v>-5.4899999999999997E-2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C-4C52-B182-3B1C307DE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'2016'!$U$18</c:f>
          <c:strCache>
            <c:ptCount val="1"/>
            <c:pt idx="0">
              <c:v>Αναπροσαρμογή Καυσίμων 2016 -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'2016'!$Y$3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'2016'!$Y$5:$Y$16</c:f>
              <c:numCache>
                <c:formatCode>0.0000</c:formatCode>
                <c:ptCount val="12"/>
                <c:pt idx="0">
                  <c:v>-1.8976</c:v>
                </c:pt>
                <c:pt idx="1">
                  <c:v>-2.2164000000000001</c:v>
                </c:pt>
                <c:pt idx="2">
                  <c:v>-3.2205000000000004</c:v>
                </c:pt>
                <c:pt idx="3">
                  <c:v>-2.8967999999999998</c:v>
                </c:pt>
                <c:pt idx="4">
                  <c:v>-3.0895999999999999</c:v>
                </c:pt>
                <c:pt idx="5">
                  <c:v>-2.5150000000000001</c:v>
                </c:pt>
                <c:pt idx="6">
                  <c:v>-1.3167</c:v>
                </c:pt>
                <c:pt idx="7">
                  <c:v>-1.1958</c:v>
                </c:pt>
                <c:pt idx="8">
                  <c:v>-1.0281</c:v>
                </c:pt>
                <c:pt idx="9">
                  <c:v>-1.0583</c:v>
                </c:pt>
                <c:pt idx="10">
                  <c:v>-0.55569999999999997</c:v>
                </c:pt>
                <c:pt idx="11">
                  <c:v>-0.58340000000000003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29-4108-B986-FCFCF8F963A6}"/>
            </c:ext>
          </c:extLst>
        </c:ser>
        <c:ser>
          <c:idx val="1"/>
          <c:order val="1"/>
          <c:tx>
            <c:strRef>
              <c:f>'2016'!$Z$3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'2016'!$Z$5:$Z$16</c:f>
              <c:numCache>
                <c:formatCode>0.0000</c:formatCode>
                <c:ptCount val="12"/>
                <c:pt idx="0">
                  <c:v>0.2646</c:v>
                </c:pt>
                <c:pt idx="1">
                  <c:v>0.29110000000000003</c:v>
                </c:pt>
                <c:pt idx="2">
                  <c:v>0.2797</c:v>
                </c:pt>
                <c:pt idx="3">
                  <c:v>0.4486</c:v>
                </c:pt>
                <c:pt idx="4">
                  <c:v>0.43469999999999998</c:v>
                </c:pt>
                <c:pt idx="5">
                  <c:v>0.28349999999999997</c:v>
                </c:pt>
                <c:pt idx="6">
                  <c:v>0.2117</c:v>
                </c:pt>
                <c:pt idx="7">
                  <c:v>0.1739</c:v>
                </c:pt>
                <c:pt idx="8">
                  <c:v>0.18770000000000001</c:v>
                </c:pt>
                <c:pt idx="9">
                  <c:v>0.34899999999999998</c:v>
                </c:pt>
                <c:pt idx="10">
                  <c:v>0.49769999999999998</c:v>
                </c:pt>
                <c:pt idx="11">
                  <c:v>0.4511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29-4108-B986-FCFCF8F963A6}"/>
            </c:ext>
          </c:extLst>
        </c:ser>
        <c:ser>
          <c:idx val="2"/>
          <c:order val="2"/>
          <c:tx>
            <c:strRef>
              <c:f>'2016'!$X$3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'2016'!$M$5:$M$16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'2016'!$X$5:$X$16</c:f>
              <c:numCache>
                <c:formatCode>0.0000</c:formatCode>
                <c:ptCount val="12"/>
                <c:pt idx="0">
                  <c:v>-1.5687</c:v>
                </c:pt>
                <c:pt idx="1">
                  <c:v>-1.8346</c:v>
                </c:pt>
                <c:pt idx="2">
                  <c:v>-2.8854000000000002</c:v>
                </c:pt>
                <c:pt idx="3">
                  <c:v>-2.3586999999999998</c:v>
                </c:pt>
                <c:pt idx="4">
                  <c:v>-2.5969000000000002</c:v>
                </c:pt>
                <c:pt idx="5">
                  <c:v>-2.1747999999999998</c:v>
                </c:pt>
                <c:pt idx="6">
                  <c:v>-0.98909999999999998</c:v>
                </c:pt>
                <c:pt idx="7">
                  <c:v>-0.91349999999999998</c:v>
                </c:pt>
                <c:pt idx="8">
                  <c:v>-0.73080000000000001</c:v>
                </c:pt>
                <c:pt idx="9">
                  <c:v>-0.60350000000000004</c:v>
                </c:pt>
                <c:pt idx="10">
                  <c:v>3.4000000000000002E-2</c:v>
                </c:pt>
                <c:pt idx="11">
                  <c:v>-5.67E-2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29-4108-B986-FCFCF8F9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'2017'!$L$18</c:f>
          <c:strCache>
            <c:ptCount val="1"/>
            <c:pt idx="0">
              <c:v>Αναπροσαρμογή Καυσίμων 2017 -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'2017'!$Q$5:$Q$16</c:f>
              <c:numCache>
                <c:formatCode>0.0000</c:formatCode>
                <c:ptCount val="12"/>
                <c:pt idx="0">
                  <c:v>0.21350000000000002</c:v>
                </c:pt>
                <c:pt idx="1">
                  <c:v>1.0114000000000001</c:v>
                </c:pt>
                <c:pt idx="2">
                  <c:v>0.9516</c:v>
                </c:pt>
                <c:pt idx="3">
                  <c:v>0.55020000000000002</c:v>
                </c:pt>
                <c:pt idx="4">
                  <c:v>0.63569999999999993</c:v>
                </c:pt>
                <c:pt idx="5">
                  <c:v>0.19639999999999996</c:v>
                </c:pt>
                <c:pt idx="6">
                  <c:v>0.33909999999999996</c:v>
                </c:pt>
                <c:pt idx="7">
                  <c:v>0.12209999999999999</c:v>
                </c:pt>
                <c:pt idx="8">
                  <c:v>-1.0999999999999982E-2</c:v>
                </c:pt>
                <c:pt idx="9">
                  <c:v>5.6099999999999955E-2</c:v>
                </c:pt>
                <c:pt idx="10">
                  <c:v>-0.12870000000000004</c:v>
                </c:pt>
                <c:pt idx="11">
                  <c:v>0.18810000000000002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E-4634-846B-B9801EC238A3}"/>
            </c:ext>
          </c:extLst>
        </c:ser>
        <c:ser>
          <c:idx val="1"/>
          <c:order val="1"/>
          <c:tx>
            <c:strRef>
              <c:f>'2017'!$R$3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'2017'!$R$5:$R$16</c:f>
              <c:numCache>
                <c:formatCode>0.0000</c:formatCode>
                <c:ptCount val="12"/>
                <c:pt idx="0">
                  <c:v>0.26229999999999998</c:v>
                </c:pt>
                <c:pt idx="1">
                  <c:v>0.24640000000000001</c:v>
                </c:pt>
                <c:pt idx="2">
                  <c:v>0.45379999999999998</c:v>
                </c:pt>
                <c:pt idx="3">
                  <c:v>0.29649999999999999</c:v>
                </c:pt>
                <c:pt idx="4">
                  <c:v>0.2525</c:v>
                </c:pt>
                <c:pt idx="5">
                  <c:v>0.20130000000000001</c:v>
                </c:pt>
                <c:pt idx="6">
                  <c:v>0.1464</c:v>
                </c:pt>
                <c:pt idx="7">
                  <c:v>0.15179999999999999</c:v>
                </c:pt>
                <c:pt idx="8">
                  <c:v>0.2167</c:v>
                </c:pt>
                <c:pt idx="9">
                  <c:v>0.41360000000000002</c:v>
                </c:pt>
                <c:pt idx="10">
                  <c:v>0.4521</c:v>
                </c:pt>
                <c:pt idx="11">
                  <c:v>0.44879999999999998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E-4634-846B-B9801EC238A3}"/>
            </c:ext>
          </c:extLst>
        </c:ser>
        <c:ser>
          <c:idx val="2"/>
          <c:order val="2"/>
          <c:tx>
            <c:strRef>
              <c:f>'2017'!$P$3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'2017'!$P$5:$P$16</c:f>
              <c:numCache>
                <c:formatCode>0.0000</c:formatCode>
                <c:ptCount val="12"/>
                <c:pt idx="0">
                  <c:v>0.60389999999999999</c:v>
                </c:pt>
                <c:pt idx="1">
                  <c:v>1.3871</c:v>
                </c:pt>
                <c:pt idx="2">
                  <c:v>1.514</c:v>
                </c:pt>
                <c:pt idx="3">
                  <c:v>0.95279999999999998</c:v>
                </c:pt>
                <c:pt idx="4">
                  <c:v>0.98089999999999999</c:v>
                </c:pt>
                <c:pt idx="5">
                  <c:v>0.47699999999999998</c:v>
                </c:pt>
                <c:pt idx="6">
                  <c:v>0.60629999999999995</c:v>
                </c:pt>
                <c:pt idx="7">
                  <c:v>0.40039999999999998</c:v>
                </c:pt>
                <c:pt idx="8">
                  <c:v>0.32340000000000002</c:v>
                </c:pt>
                <c:pt idx="9">
                  <c:v>0.59399999999999997</c:v>
                </c:pt>
                <c:pt idx="10">
                  <c:v>0.40039999999999998</c:v>
                </c:pt>
                <c:pt idx="11">
                  <c:v>0.72489999999999999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0E-4634-846B-B9801EC23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'2017'!$L$18</c:f>
          <c:strCache>
            <c:ptCount val="1"/>
            <c:pt idx="0">
              <c:v>Αναπροσαρμογή Καυσίμων 2017 -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'2017'!$Q$5:$Q$16</c:f>
              <c:numCache>
                <c:formatCode>0.0000</c:formatCode>
                <c:ptCount val="12"/>
                <c:pt idx="0">
                  <c:v>0.21350000000000002</c:v>
                </c:pt>
                <c:pt idx="1">
                  <c:v>1.0114000000000001</c:v>
                </c:pt>
                <c:pt idx="2">
                  <c:v>0.9516</c:v>
                </c:pt>
                <c:pt idx="3">
                  <c:v>0.55020000000000002</c:v>
                </c:pt>
                <c:pt idx="4">
                  <c:v>0.63569999999999993</c:v>
                </c:pt>
                <c:pt idx="5">
                  <c:v>0.19639999999999996</c:v>
                </c:pt>
                <c:pt idx="6">
                  <c:v>0.33909999999999996</c:v>
                </c:pt>
                <c:pt idx="7">
                  <c:v>0.12209999999999999</c:v>
                </c:pt>
                <c:pt idx="8">
                  <c:v>-1.0999999999999982E-2</c:v>
                </c:pt>
                <c:pt idx="9">
                  <c:v>5.6099999999999955E-2</c:v>
                </c:pt>
                <c:pt idx="10">
                  <c:v>-0.12870000000000004</c:v>
                </c:pt>
                <c:pt idx="11">
                  <c:v>0.18810000000000002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2-40C8-8AB6-83E54B88B154}"/>
            </c:ext>
          </c:extLst>
        </c:ser>
        <c:ser>
          <c:idx val="1"/>
          <c:order val="1"/>
          <c:tx>
            <c:strRef>
              <c:f>'2017'!$R$3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'2017'!$R$5:$R$16</c:f>
              <c:numCache>
                <c:formatCode>0.0000</c:formatCode>
                <c:ptCount val="12"/>
                <c:pt idx="0">
                  <c:v>0.26229999999999998</c:v>
                </c:pt>
                <c:pt idx="1">
                  <c:v>0.24640000000000001</c:v>
                </c:pt>
                <c:pt idx="2">
                  <c:v>0.45379999999999998</c:v>
                </c:pt>
                <c:pt idx="3">
                  <c:v>0.29649999999999999</c:v>
                </c:pt>
                <c:pt idx="4">
                  <c:v>0.2525</c:v>
                </c:pt>
                <c:pt idx="5">
                  <c:v>0.20130000000000001</c:v>
                </c:pt>
                <c:pt idx="6">
                  <c:v>0.1464</c:v>
                </c:pt>
                <c:pt idx="7">
                  <c:v>0.15179999999999999</c:v>
                </c:pt>
                <c:pt idx="8">
                  <c:v>0.2167</c:v>
                </c:pt>
                <c:pt idx="9">
                  <c:v>0.41360000000000002</c:v>
                </c:pt>
                <c:pt idx="10">
                  <c:v>0.4521</c:v>
                </c:pt>
                <c:pt idx="11">
                  <c:v>0.44879999999999998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2-40C8-8AB6-83E54B88B154}"/>
            </c:ext>
          </c:extLst>
        </c:ser>
        <c:ser>
          <c:idx val="2"/>
          <c:order val="2"/>
          <c:tx>
            <c:strRef>
              <c:f>'2017'!$P$3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'2017'!$P$5:$P$16</c:f>
              <c:numCache>
                <c:formatCode>0.0000</c:formatCode>
                <c:ptCount val="12"/>
                <c:pt idx="0">
                  <c:v>0.60389999999999999</c:v>
                </c:pt>
                <c:pt idx="1">
                  <c:v>1.3871</c:v>
                </c:pt>
                <c:pt idx="2">
                  <c:v>1.514</c:v>
                </c:pt>
                <c:pt idx="3">
                  <c:v>0.95279999999999998</c:v>
                </c:pt>
                <c:pt idx="4">
                  <c:v>0.98089999999999999</c:v>
                </c:pt>
                <c:pt idx="5">
                  <c:v>0.47699999999999998</c:v>
                </c:pt>
                <c:pt idx="6">
                  <c:v>0.60629999999999995</c:v>
                </c:pt>
                <c:pt idx="7">
                  <c:v>0.40039999999999998</c:v>
                </c:pt>
                <c:pt idx="8">
                  <c:v>0.32340000000000002</c:v>
                </c:pt>
                <c:pt idx="9">
                  <c:v>0.59399999999999997</c:v>
                </c:pt>
                <c:pt idx="10">
                  <c:v>0.40039999999999998</c:v>
                </c:pt>
                <c:pt idx="11">
                  <c:v>0.72489999999999999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2-40C8-8AB6-83E54B88B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'2017'!$U$18</c:f>
          <c:strCache>
            <c:ptCount val="1"/>
            <c:pt idx="0">
              <c:v>Αναπροσαρμογή Καυσίμων 2017 -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'2017'!$Y$3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'2017'!$Y$5:$Y$16</c:f>
              <c:numCache>
                <c:formatCode>0.0000</c:formatCode>
                <c:ptCount val="12"/>
                <c:pt idx="0">
                  <c:v>0.22050000000000006</c:v>
                </c:pt>
                <c:pt idx="1">
                  <c:v>1.0611000000000002</c:v>
                </c:pt>
                <c:pt idx="2">
                  <c:v>0.99840000000000007</c:v>
                </c:pt>
                <c:pt idx="3">
                  <c:v>0.57730000000000015</c:v>
                </c:pt>
                <c:pt idx="4">
                  <c:v>0.66679999999999984</c:v>
                </c:pt>
                <c:pt idx="5">
                  <c:v>0.20609999999999995</c:v>
                </c:pt>
                <c:pt idx="6">
                  <c:v>0.35589999999999999</c:v>
                </c:pt>
                <c:pt idx="7">
                  <c:v>0.12760000000000002</c:v>
                </c:pt>
                <c:pt idx="8">
                  <c:v>-1.1599999999999985E-2</c:v>
                </c:pt>
                <c:pt idx="9">
                  <c:v>5.8599999999999985E-2</c:v>
                </c:pt>
                <c:pt idx="10">
                  <c:v>-0.1346</c:v>
                </c:pt>
                <c:pt idx="11">
                  <c:v>0.19670000000000001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C-4F4B-ADEC-27BCFF497167}"/>
            </c:ext>
          </c:extLst>
        </c:ser>
        <c:ser>
          <c:idx val="1"/>
          <c:order val="1"/>
          <c:tx>
            <c:strRef>
              <c:f>'2017'!$Z$3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'2017'!$Z$5:$Z$16</c:f>
              <c:numCache>
                <c:formatCode>0.0000</c:formatCode>
                <c:ptCount val="12"/>
                <c:pt idx="0">
                  <c:v>0.27089999999999997</c:v>
                </c:pt>
                <c:pt idx="1">
                  <c:v>0.2586</c:v>
                </c:pt>
                <c:pt idx="2">
                  <c:v>0.47620000000000001</c:v>
                </c:pt>
                <c:pt idx="3">
                  <c:v>0.311</c:v>
                </c:pt>
                <c:pt idx="4">
                  <c:v>0.26500000000000001</c:v>
                </c:pt>
                <c:pt idx="5">
                  <c:v>0.2112</c:v>
                </c:pt>
                <c:pt idx="6">
                  <c:v>0.15359999999999999</c:v>
                </c:pt>
                <c:pt idx="7">
                  <c:v>0.15870000000000001</c:v>
                </c:pt>
                <c:pt idx="8">
                  <c:v>0.2266</c:v>
                </c:pt>
                <c:pt idx="9">
                  <c:v>0.43240000000000001</c:v>
                </c:pt>
                <c:pt idx="10">
                  <c:v>0.47270000000000001</c:v>
                </c:pt>
                <c:pt idx="11">
                  <c:v>0.46920000000000001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C-4F4B-ADEC-27BCFF497167}"/>
            </c:ext>
          </c:extLst>
        </c:ser>
        <c:ser>
          <c:idx val="2"/>
          <c:order val="2"/>
          <c:tx>
            <c:strRef>
              <c:f>'2017'!$X$3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'2017'!$X$5:$X$16</c:f>
              <c:numCache>
                <c:formatCode>0.0000</c:formatCode>
                <c:ptCount val="12"/>
                <c:pt idx="0">
                  <c:v>0.62370000000000003</c:v>
                </c:pt>
                <c:pt idx="1">
                  <c:v>1.4554</c:v>
                </c:pt>
                <c:pt idx="2">
                  <c:v>1.5885</c:v>
                </c:pt>
                <c:pt idx="3">
                  <c:v>0.99970000000000003</c:v>
                </c:pt>
                <c:pt idx="4">
                  <c:v>1.0290999999999999</c:v>
                </c:pt>
                <c:pt idx="5">
                  <c:v>0.50049999999999994</c:v>
                </c:pt>
                <c:pt idx="6">
                  <c:v>0.63619999999999999</c:v>
                </c:pt>
                <c:pt idx="7">
                  <c:v>0.41860000000000003</c:v>
                </c:pt>
                <c:pt idx="8">
                  <c:v>0.33810000000000001</c:v>
                </c:pt>
                <c:pt idx="9">
                  <c:v>0.621</c:v>
                </c:pt>
                <c:pt idx="10">
                  <c:v>0.41860000000000003</c:v>
                </c:pt>
                <c:pt idx="11">
                  <c:v>0.75790000000000002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C-4F4B-ADEC-27BCFF497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'2013'!$L$18</c:f>
          <c:strCache>
            <c:ptCount val="1"/>
            <c:pt idx="0">
              <c:v>Αναπροσαρμογή Καυσίμων 2013 -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'2013'!$Q$3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'2013'!$Q$5:$Q$16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2-4A44-B246-75C57BFF24CB}"/>
            </c:ext>
          </c:extLst>
        </c:ser>
        <c:ser>
          <c:idx val="1"/>
          <c:order val="1"/>
          <c:tx>
            <c:strRef>
              <c:f>'2013'!$R$3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'2013'!$R$5:$R$16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42-4A44-B246-75C57BFF24CB}"/>
            </c:ext>
          </c:extLst>
        </c:ser>
        <c:ser>
          <c:idx val="2"/>
          <c:order val="2"/>
          <c:tx>
            <c:strRef>
              <c:f>'2013'!$P$3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'2013'!$P$5:$P$16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42-4A44-B246-75C57BFF2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'2017'!$U$18</c:f>
          <c:strCache>
            <c:ptCount val="1"/>
            <c:pt idx="0">
              <c:v>Αναπροσαρμογή Καυσίμων 2017 -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'2017'!$Y$5:$Y$16</c:f>
              <c:numCache>
                <c:formatCode>0.0000</c:formatCode>
                <c:ptCount val="12"/>
                <c:pt idx="0">
                  <c:v>0.22050000000000006</c:v>
                </c:pt>
                <c:pt idx="1">
                  <c:v>1.0611000000000002</c:v>
                </c:pt>
                <c:pt idx="2">
                  <c:v>0.99840000000000007</c:v>
                </c:pt>
                <c:pt idx="3">
                  <c:v>0.57730000000000015</c:v>
                </c:pt>
                <c:pt idx="4">
                  <c:v>0.66679999999999984</c:v>
                </c:pt>
                <c:pt idx="5">
                  <c:v>0.20609999999999995</c:v>
                </c:pt>
                <c:pt idx="6">
                  <c:v>0.35589999999999999</c:v>
                </c:pt>
                <c:pt idx="7">
                  <c:v>0.12760000000000002</c:v>
                </c:pt>
                <c:pt idx="8">
                  <c:v>-1.1599999999999985E-2</c:v>
                </c:pt>
                <c:pt idx="9">
                  <c:v>5.8599999999999985E-2</c:v>
                </c:pt>
                <c:pt idx="10">
                  <c:v>-0.1346</c:v>
                </c:pt>
                <c:pt idx="11">
                  <c:v>0.19670000000000001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B-4538-BD06-1C185737DEDD}"/>
            </c:ext>
          </c:extLst>
        </c:ser>
        <c:ser>
          <c:idx val="1"/>
          <c:order val="1"/>
          <c:tx>
            <c:strRef>
              <c:f>'2017'!$Z$3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'2017'!$Z$5:$Z$16</c:f>
              <c:numCache>
                <c:formatCode>0.0000</c:formatCode>
                <c:ptCount val="12"/>
                <c:pt idx="0">
                  <c:v>0.27089999999999997</c:v>
                </c:pt>
                <c:pt idx="1">
                  <c:v>0.2586</c:v>
                </c:pt>
                <c:pt idx="2">
                  <c:v>0.47620000000000001</c:v>
                </c:pt>
                <c:pt idx="3">
                  <c:v>0.311</c:v>
                </c:pt>
                <c:pt idx="4">
                  <c:v>0.26500000000000001</c:v>
                </c:pt>
                <c:pt idx="5">
                  <c:v>0.2112</c:v>
                </c:pt>
                <c:pt idx="6">
                  <c:v>0.15359999999999999</c:v>
                </c:pt>
                <c:pt idx="7">
                  <c:v>0.15870000000000001</c:v>
                </c:pt>
                <c:pt idx="8">
                  <c:v>0.2266</c:v>
                </c:pt>
                <c:pt idx="9">
                  <c:v>0.43240000000000001</c:v>
                </c:pt>
                <c:pt idx="10">
                  <c:v>0.47270000000000001</c:v>
                </c:pt>
                <c:pt idx="11">
                  <c:v>0.46920000000000001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B-4538-BD06-1C185737DEDD}"/>
            </c:ext>
          </c:extLst>
        </c:ser>
        <c:ser>
          <c:idx val="2"/>
          <c:order val="2"/>
          <c:tx>
            <c:strRef>
              <c:f>'2017'!$X$3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'2017'!$M$5:$M$16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'2017'!$X$5:$X$16</c:f>
              <c:numCache>
                <c:formatCode>0.0000</c:formatCode>
                <c:ptCount val="12"/>
                <c:pt idx="0">
                  <c:v>0.62370000000000003</c:v>
                </c:pt>
                <c:pt idx="1">
                  <c:v>1.4554</c:v>
                </c:pt>
                <c:pt idx="2">
                  <c:v>1.5885</c:v>
                </c:pt>
                <c:pt idx="3">
                  <c:v>0.99970000000000003</c:v>
                </c:pt>
                <c:pt idx="4">
                  <c:v>1.0290999999999999</c:v>
                </c:pt>
                <c:pt idx="5">
                  <c:v>0.50049999999999994</c:v>
                </c:pt>
                <c:pt idx="6">
                  <c:v>0.63619999999999999</c:v>
                </c:pt>
                <c:pt idx="7">
                  <c:v>0.41860000000000003</c:v>
                </c:pt>
                <c:pt idx="8">
                  <c:v>0.33810000000000001</c:v>
                </c:pt>
                <c:pt idx="9">
                  <c:v>0.621</c:v>
                </c:pt>
                <c:pt idx="10">
                  <c:v>0.41860000000000003</c:v>
                </c:pt>
                <c:pt idx="11">
                  <c:v>0.75790000000000002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B-4538-BD06-1C185737D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'2018'!$L$18</c:f>
          <c:strCache>
            <c:ptCount val="1"/>
            <c:pt idx="0">
              <c:v>Αναπροσαρμογή Καυσίμων 2018 -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'2018'!$Q$5:$Q$16</c:f>
              <c:numCache>
                <c:formatCode>0.0000</c:formatCode>
                <c:ptCount val="12"/>
                <c:pt idx="0">
                  <c:v>0.6258999999999999</c:v>
                </c:pt>
                <c:pt idx="1">
                  <c:v>0.65260000000000007</c:v>
                </c:pt>
                <c:pt idx="2">
                  <c:v>0.62539999999999996</c:v>
                </c:pt>
                <c:pt idx="3">
                  <c:v>0.62849999999999995</c:v>
                </c:pt>
                <c:pt idx="4">
                  <c:v>1.3316999999999999</c:v>
                </c:pt>
                <c:pt idx="5">
                  <c:v>1.5305</c:v>
                </c:pt>
                <c:pt idx="6">
                  <c:v>1.9793000000000003</c:v>
                </c:pt>
                <c:pt idx="7">
                  <c:v>3.0058000000000002</c:v>
                </c:pt>
                <c:pt idx="8">
                  <c:v>2.7319999999999998</c:v>
                </c:pt>
                <c:pt idx="9">
                  <c:v>2.8361999999999998</c:v>
                </c:pt>
                <c:pt idx="10">
                  <c:v>3.3878000000000004</c:v>
                </c:pt>
                <c:pt idx="11">
                  <c:v>3.1621999999999995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A-487A-9C52-8DE4F1A122B2}"/>
            </c:ext>
          </c:extLst>
        </c:ser>
        <c:ser>
          <c:idx val="1"/>
          <c:order val="1"/>
          <c:tx>
            <c:strRef>
              <c:f>'2018'!$R$3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'2018'!$R$5:$R$16</c:f>
              <c:numCache>
                <c:formatCode>0.0000</c:formatCode>
                <c:ptCount val="12"/>
                <c:pt idx="0">
                  <c:v>0.3201</c:v>
                </c:pt>
                <c:pt idx="1">
                  <c:v>0.38569999999999999</c:v>
                </c:pt>
                <c:pt idx="2">
                  <c:v>0.61599999999999999</c:v>
                </c:pt>
                <c:pt idx="3">
                  <c:v>0.7601</c:v>
                </c:pt>
                <c:pt idx="4">
                  <c:v>0.71660000000000001</c:v>
                </c:pt>
                <c:pt idx="5">
                  <c:v>0.58289999999999997</c:v>
                </c:pt>
                <c:pt idx="6">
                  <c:v>0.53420000000000001</c:v>
                </c:pt>
                <c:pt idx="7">
                  <c:v>0.69269999999999998</c:v>
                </c:pt>
                <c:pt idx="8">
                  <c:v>0.86939999999999995</c:v>
                </c:pt>
                <c:pt idx="9">
                  <c:v>1.4449000000000001</c:v>
                </c:pt>
                <c:pt idx="10">
                  <c:v>1.4161999999999999</c:v>
                </c:pt>
                <c:pt idx="11">
                  <c:v>1.4428000000000001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A-487A-9C52-8DE4F1A122B2}"/>
            </c:ext>
          </c:extLst>
        </c:ser>
        <c:ser>
          <c:idx val="2"/>
          <c:order val="2"/>
          <c:tx>
            <c:strRef>
              <c:f>'2018'!$P$3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'2018'!$P$5:$P$16</c:f>
              <c:numCache>
                <c:formatCode>0.0000</c:formatCode>
                <c:ptCount val="12"/>
                <c:pt idx="0">
                  <c:v>1.0505</c:v>
                </c:pt>
                <c:pt idx="1">
                  <c:v>1.1253</c:v>
                </c:pt>
                <c:pt idx="2">
                  <c:v>1.323</c:v>
                </c:pt>
                <c:pt idx="3">
                  <c:v>1.488</c:v>
                </c:pt>
                <c:pt idx="4">
                  <c:v>2.1604000000000001</c:v>
                </c:pt>
                <c:pt idx="5">
                  <c:v>2.2191999999999998</c:v>
                </c:pt>
                <c:pt idx="6">
                  <c:v>2.6149</c:v>
                </c:pt>
                <c:pt idx="7">
                  <c:v>3.8346</c:v>
                </c:pt>
                <c:pt idx="8">
                  <c:v>3.7174</c:v>
                </c:pt>
                <c:pt idx="9">
                  <c:v>4.4066000000000001</c:v>
                </c:pt>
                <c:pt idx="10">
                  <c:v>4.9130000000000003</c:v>
                </c:pt>
                <c:pt idx="11">
                  <c:v>4.7058999999999997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A-487A-9C52-8DE4F1A12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'2018'!$L$18</c:f>
          <c:strCache>
            <c:ptCount val="1"/>
            <c:pt idx="0">
              <c:v>Αναπροσαρμογή Καυσίμων 2018 -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'2018'!$Q$5:$Q$16</c:f>
              <c:numCache>
                <c:formatCode>0.0000</c:formatCode>
                <c:ptCount val="12"/>
                <c:pt idx="0">
                  <c:v>0.6258999999999999</c:v>
                </c:pt>
                <c:pt idx="1">
                  <c:v>0.65260000000000007</c:v>
                </c:pt>
                <c:pt idx="2">
                  <c:v>0.62539999999999996</c:v>
                </c:pt>
                <c:pt idx="3">
                  <c:v>0.62849999999999995</c:v>
                </c:pt>
                <c:pt idx="4">
                  <c:v>1.3316999999999999</c:v>
                </c:pt>
                <c:pt idx="5">
                  <c:v>1.5305</c:v>
                </c:pt>
                <c:pt idx="6">
                  <c:v>1.9793000000000003</c:v>
                </c:pt>
                <c:pt idx="7">
                  <c:v>3.0058000000000002</c:v>
                </c:pt>
                <c:pt idx="8">
                  <c:v>2.7319999999999998</c:v>
                </c:pt>
                <c:pt idx="9">
                  <c:v>2.8361999999999998</c:v>
                </c:pt>
                <c:pt idx="10">
                  <c:v>3.3878000000000004</c:v>
                </c:pt>
                <c:pt idx="11">
                  <c:v>3.1621999999999995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9-410C-9D57-2F3F569C0DC1}"/>
            </c:ext>
          </c:extLst>
        </c:ser>
        <c:ser>
          <c:idx val="1"/>
          <c:order val="1"/>
          <c:tx>
            <c:strRef>
              <c:f>'2018'!$R$3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'2018'!$R$5:$R$16</c:f>
              <c:numCache>
                <c:formatCode>0.0000</c:formatCode>
                <c:ptCount val="12"/>
                <c:pt idx="0">
                  <c:v>0.3201</c:v>
                </c:pt>
                <c:pt idx="1">
                  <c:v>0.38569999999999999</c:v>
                </c:pt>
                <c:pt idx="2">
                  <c:v>0.61599999999999999</c:v>
                </c:pt>
                <c:pt idx="3">
                  <c:v>0.7601</c:v>
                </c:pt>
                <c:pt idx="4">
                  <c:v>0.71660000000000001</c:v>
                </c:pt>
                <c:pt idx="5">
                  <c:v>0.58289999999999997</c:v>
                </c:pt>
                <c:pt idx="6">
                  <c:v>0.53420000000000001</c:v>
                </c:pt>
                <c:pt idx="7">
                  <c:v>0.69269999999999998</c:v>
                </c:pt>
                <c:pt idx="8">
                  <c:v>0.86939999999999995</c:v>
                </c:pt>
                <c:pt idx="9">
                  <c:v>1.4449000000000001</c:v>
                </c:pt>
                <c:pt idx="10">
                  <c:v>1.4161999999999999</c:v>
                </c:pt>
                <c:pt idx="11">
                  <c:v>1.4428000000000001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A9-410C-9D57-2F3F569C0DC1}"/>
            </c:ext>
          </c:extLst>
        </c:ser>
        <c:ser>
          <c:idx val="2"/>
          <c:order val="2"/>
          <c:tx>
            <c:strRef>
              <c:f>'2018'!$P$3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'2018'!$P$5:$P$16</c:f>
              <c:numCache>
                <c:formatCode>0.0000</c:formatCode>
                <c:ptCount val="12"/>
                <c:pt idx="0">
                  <c:v>1.0505</c:v>
                </c:pt>
                <c:pt idx="1">
                  <c:v>1.1253</c:v>
                </c:pt>
                <c:pt idx="2">
                  <c:v>1.323</c:v>
                </c:pt>
                <c:pt idx="3">
                  <c:v>1.488</c:v>
                </c:pt>
                <c:pt idx="4">
                  <c:v>2.1604000000000001</c:v>
                </c:pt>
                <c:pt idx="5">
                  <c:v>2.2191999999999998</c:v>
                </c:pt>
                <c:pt idx="6">
                  <c:v>2.6149</c:v>
                </c:pt>
                <c:pt idx="7">
                  <c:v>3.8346</c:v>
                </c:pt>
                <c:pt idx="8">
                  <c:v>3.7174</c:v>
                </c:pt>
                <c:pt idx="9">
                  <c:v>4.4066000000000001</c:v>
                </c:pt>
                <c:pt idx="10">
                  <c:v>4.9130000000000003</c:v>
                </c:pt>
                <c:pt idx="11">
                  <c:v>4.7058999999999997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9-410C-9D57-2F3F569C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'2018'!$U$18</c:f>
          <c:strCache>
            <c:ptCount val="1"/>
            <c:pt idx="0">
              <c:v>Αναπροσαρμογή Καυσίμων 2018 -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'2018'!$Y$3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'2018'!$Y$5:$Y$16</c:f>
              <c:numCache>
                <c:formatCode>0.0000</c:formatCode>
                <c:ptCount val="12"/>
                <c:pt idx="0">
                  <c:v>0.6543000000000001</c:v>
                </c:pt>
                <c:pt idx="1">
                  <c:v>0.67869999999999986</c:v>
                </c:pt>
                <c:pt idx="2">
                  <c:v>0.65029999999999999</c:v>
                </c:pt>
                <c:pt idx="3">
                  <c:v>0.65349999999999986</c:v>
                </c:pt>
                <c:pt idx="4">
                  <c:v>1.3846000000000003</c:v>
                </c:pt>
                <c:pt idx="5">
                  <c:v>1.5912999999999997</c:v>
                </c:pt>
                <c:pt idx="6">
                  <c:v>2.1156000000000001</c:v>
                </c:pt>
                <c:pt idx="7">
                  <c:v>3.2128000000000001</c:v>
                </c:pt>
                <c:pt idx="8">
                  <c:v>2.92</c:v>
                </c:pt>
                <c:pt idx="9">
                  <c:v>3.0313000000000003</c:v>
                </c:pt>
                <c:pt idx="10">
                  <c:v>3.621</c:v>
                </c:pt>
                <c:pt idx="11">
                  <c:v>3.3798999999999997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1-4673-A8FD-9AA7204C2A68}"/>
            </c:ext>
          </c:extLst>
        </c:ser>
        <c:ser>
          <c:idx val="1"/>
          <c:order val="1"/>
          <c:tx>
            <c:strRef>
              <c:f>'2018'!$Z$3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'2018'!$Z$5:$Z$16</c:f>
              <c:numCache>
                <c:formatCode>0.0000</c:formatCode>
                <c:ptCount val="12"/>
                <c:pt idx="0">
                  <c:v>0.3347</c:v>
                </c:pt>
                <c:pt idx="1">
                  <c:v>0.40100000000000002</c:v>
                </c:pt>
                <c:pt idx="2">
                  <c:v>0.64049999999999996</c:v>
                </c:pt>
                <c:pt idx="3">
                  <c:v>0.7903</c:v>
                </c:pt>
                <c:pt idx="4">
                  <c:v>0.74509999999999998</c:v>
                </c:pt>
                <c:pt idx="5">
                  <c:v>0.60609999999999997</c:v>
                </c:pt>
                <c:pt idx="6">
                  <c:v>0.57089999999999996</c:v>
                </c:pt>
                <c:pt idx="7">
                  <c:v>0.74039999999999995</c:v>
                </c:pt>
                <c:pt idx="8">
                  <c:v>0.92930000000000001</c:v>
                </c:pt>
                <c:pt idx="9">
                  <c:v>1.5444</c:v>
                </c:pt>
                <c:pt idx="10">
                  <c:v>1.5137</c:v>
                </c:pt>
                <c:pt idx="11">
                  <c:v>1.5421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1-4673-A8FD-9AA7204C2A68}"/>
            </c:ext>
          </c:extLst>
        </c:ser>
        <c:ser>
          <c:idx val="2"/>
          <c:order val="2"/>
          <c:tx>
            <c:strRef>
              <c:f>'2018'!$X$3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'2018'!$X$5:$X$16</c:f>
              <c:numCache>
                <c:formatCode>0.0000</c:formatCode>
                <c:ptCount val="12"/>
                <c:pt idx="0">
                  <c:v>1.0983000000000001</c:v>
                </c:pt>
                <c:pt idx="1">
                  <c:v>1.1700999999999999</c:v>
                </c:pt>
                <c:pt idx="2">
                  <c:v>1.3755999999999999</c:v>
                </c:pt>
                <c:pt idx="3">
                  <c:v>1.5471999999999999</c:v>
                </c:pt>
                <c:pt idx="4">
                  <c:v>2.2463000000000002</c:v>
                </c:pt>
                <c:pt idx="5">
                  <c:v>2.3073999999999999</c:v>
                </c:pt>
                <c:pt idx="6">
                  <c:v>2.7949000000000002</c:v>
                </c:pt>
                <c:pt idx="7">
                  <c:v>4.0986000000000002</c:v>
                </c:pt>
                <c:pt idx="8">
                  <c:v>3.9733000000000001</c:v>
                </c:pt>
                <c:pt idx="9">
                  <c:v>4.7099000000000002</c:v>
                </c:pt>
                <c:pt idx="10">
                  <c:v>5.2511999999999999</c:v>
                </c:pt>
                <c:pt idx="11">
                  <c:v>5.0298999999999996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1-4673-A8FD-9AA7204C2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'2018'!$U$18</c:f>
          <c:strCache>
            <c:ptCount val="1"/>
            <c:pt idx="0">
              <c:v>Αναπροσαρμογή Καυσίμων 2018 -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'2018'!$Y$5:$Y$16</c:f>
              <c:numCache>
                <c:formatCode>0.0000</c:formatCode>
                <c:ptCount val="12"/>
                <c:pt idx="0">
                  <c:v>0.6543000000000001</c:v>
                </c:pt>
                <c:pt idx="1">
                  <c:v>0.67869999999999986</c:v>
                </c:pt>
                <c:pt idx="2">
                  <c:v>0.65029999999999999</c:v>
                </c:pt>
                <c:pt idx="3">
                  <c:v>0.65349999999999986</c:v>
                </c:pt>
                <c:pt idx="4">
                  <c:v>1.3846000000000003</c:v>
                </c:pt>
                <c:pt idx="5">
                  <c:v>1.5912999999999997</c:v>
                </c:pt>
                <c:pt idx="6">
                  <c:v>2.1156000000000001</c:v>
                </c:pt>
                <c:pt idx="7">
                  <c:v>3.2128000000000001</c:v>
                </c:pt>
                <c:pt idx="8">
                  <c:v>2.92</c:v>
                </c:pt>
                <c:pt idx="9">
                  <c:v>3.0313000000000003</c:v>
                </c:pt>
                <c:pt idx="10">
                  <c:v>3.621</c:v>
                </c:pt>
                <c:pt idx="11">
                  <c:v>3.3798999999999997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A-4682-AAD1-138E33C81C98}"/>
            </c:ext>
          </c:extLst>
        </c:ser>
        <c:ser>
          <c:idx val="1"/>
          <c:order val="1"/>
          <c:tx>
            <c:strRef>
              <c:f>'2018'!$Z$3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'2018'!$Z$5:$Z$16</c:f>
              <c:numCache>
                <c:formatCode>0.0000</c:formatCode>
                <c:ptCount val="12"/>
                <c:pt idx="0">
                  <c:v>0.3347</c:v>
                </c:pt>
                <c:pt idx="1">
                  <c:v>0.40100000000000002</c:v>
                </c:pt>
                <c:pt idx="2">
                  <c:v>0.64049999999999996</c:v>
                </c:pt>
                <c:pt idx="3">
                  <c:v>0.7903</c:v>
                </c:pt>
                <c:pt idx="4">
                  <c:v>0.74509999999999998</c:v>
                </c:pt>
                <c:pt idx="5">
                  <c:v>0.60609999999999997</c:v>
                </c:pt>
                <c:pt idx="6">
                  <c:v>0.57089999999999996</c:v>
                </c:pt>
                <c:pt idx="7">
                  <c:v>0.74039999999999995</c:v>
                </c:pt>
                <c:pt idx="8">
                  <c:v>0.92930000000000001</c:v>
                </c:pt>
                <c:pt idx="9">
                  <c:v>1.5444</c:v>
                </c:pt>
                <c:pt idx="10">
                  <c:v>1.5137</c:v>
                </c:pt>
                <c:pt idx="11">
                  <c:v>1.5421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9A-4682-AAD1-138E33C81C98}"/>
            </c:ext>
          </c:extLst>
        </c:ser>
        <c:ser>
          <c:idx val="2"/>
          <c:order val="2"/>
          <c:tx>
            <c:strRef>
              <c:f>'2018'!$X$3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'2018'!$M$5:$M$16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'2018'!$X$5:$X$16</c:f>
              <c:numCache>
                <c:formatCode>0.0000</c:formatCode>
                <c:ptCount val="12"/>
                <c:pt idx="0">
                  <c:v>1.0983000000000001</c:v>
                </c:pt>
                <c:pt idx="1">
                  <c:v>1.1700999999999999</c:v>
                </c:pt>
                <c:pt idx="2">
                  <c:v>1.3755999999999999</c:v>
                </c:pt>
                <c:pt idx="3">
                  <c:v>1.5471999999999999</c:v>
                </c:pt>
                <c:pt idx="4">
                  <c:v>2.2463000000000002</c:v>
                </c:pt>
                <c:pt idx="5">
                  <c:v>2.3073999999999999</c:v>
                </c:pt>
                <c:pt idx="6">
                  <c:v>2.7949000000000002</c:v>
                </c:pt>
                <c:pt idx="7">
                  <c:v>4.0986000000000002</c:v>
                </c:pt>
                <c:pt idx="8">
                  <c:v>3.9733000000000001</c:v>
                </c:pt>
                <c:pt idx="9">
                  <c:v>4.7099000000000002</c:v>
                </c:pt>
                <c:pt idx="10">
                  <c:v>5.2511999999999999</c:v>
                </c:pt>
                <c:pt idx="11">
                  <c:v>5.0298999999999996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9A-4682-AAD1-138E33C81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'2019'!$L$18</c:f>
          <c:strCache>
            <c:ptCount val="1"/>
            <c:pt idx="0">
              <c:v>Αναπροσαρμογή Καυσίμων 2019 -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'2019'!$Q$5:$Q$16</c:f>
              <c:numCache>
                <c:formatCode>0.0000</c:formatCode>
                <c:ptCount val="12"/>
                <c:pt idx="0">
                  <c:v>1.8777999999999999</c:v>
                </c:pt>
                <c:pt idx="1">
                  <c:v>1.9204999999999999</c:v>
                </c:pt>
                <c:pt idx="2">
                  <c:v>1.3725000000000001</c:v>
                </c:pt>
                <c:pt idx="3">
                  <c:v>1.4251999999999998</c:v>
                </c:pt>
                <c:pt idx="4">
                  <c:v>2.0564999999999998</c:v>
                </c:pt>
                <c:pt idx="5">
                  <c:v>2.3136000000000001</c:v>
                </c:pt>
                <c:pt idx="6">
                  <c:v>1.9572000000000001</c:v>
                </c:pt>
                <c:pt idx="7">
                  <c:v>2.3824000000000001</c:v>
                </c:pt>
                <c:pt idx="8">
                  <c:v>2.5737000000000001</c:v>
                </c:pt>
                <c:pt idx="9">
                  <c:v>2.5287999999999995</c:v>
                </c:pt>
                <c:pt idx="10">
                  <c:v>2.0779000000000001</c:v>
                </c:pt>
                <c:pt idx="11">
                  <c:v>2.1217999999999999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6-4251-A166-08B9DAD6E99F}"/>
            </c:ext>
          </c:extLst>
        </c:ser>
        <c:ser>
          <c:idx val="1"/>
          <c:order val="1"/>
          <c:tx>
            <c:strRef>
              <c:f>'2019'!$R$3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'2019'!$R$5:$R$16</c:f>
              <c:numCache>
                <c:formatCode>0.0000</c:formatCode>
                <c:ptCount val="12"/>
                <c:pt idx="0">
                  <c:v>1.3028</c:v>
                </c:pt>
                <c:pt idx="1">
                  <c:v>1.1731</c:v>
                </c:pt>
                <c:pt idx="2">
                  <c:v>1.4518</c:v>
                </c:pt>
                <c:pt idx="3">
                  <c:v>1.6143000000000001</c:v>
                </c:pt>
                <c:pt idx="4">
                  <c:v>1.8747</c:v>
                </c:pt>
                <c:pt idx="5">
                  <c:v>1.629</c:v>
                </c:pt>
                <c:pt idx="6">
                  <c:v>0.96889999999999998</c:v>
                </c:pt>
                <c:pt idx="7">
                  <c:v>1.0834999999999999</c:v>
                </c:pt>
                <c:pt idx="8">
                  <c:v>1.3831</c:v>
                </c:pt>
                <c:pt idx="9">
                  <c:v>1.8169</c:v>
                </c:pt>
                <c:pt idx="10">
                  <c:v>2.0518999999999998</c:v>
                </c:pt>
                <c:pt idx="11">
                  <c:v>2.0531000000000001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6-4251-A166-08B9DAD6E99F}"/>
            </c:ext>
          </c:extLst>
        </c:ser>
        <c:ser>
          <c:idx val="2"/>
          <c:order val="2"/>
          <c:tx>
            <c:strRef>
              <c:f>'2019'!$P$3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'2019'!$P$5:$P$16</c:f>
              <c:numCache>
                <c:formatCode>0.0000</c:formatCode>
                <c:ptCount val="12"/>
                <c:pt idx="0">
                  <c:v>3.3008999999999999</c:v>
                </c:pt>
                <c:pt idx="1">
                  <c:v>3.1606999999999998</c:v>
                </c:pt>
                <c:pt idx="2">
                  <c:v>2.8559000000000001</c:v>
                </c:pt>
                <c:pt idx="3">
                  <c:v>3.0743999999999998</c:v>
                </c:pt>
                <c:pt idx="4">
                  <c:v>3.9845999999999999</c:v>
                </c:pt>
                <c:pt idx="5">
                  <c:v>4.0662000000000003</c:v>
                </c:pt>
                <c:pt idx="6">
                  <c:v>3.0426000000000002</c:v>
                </c:pt>
                <c:pt idx="7">
                  <c:v>3.5865</c:v>
                </c:pt>
                <c:pt idx="8">
                  <c:v>4.0743999999999998</c:v>
                </c:pt>
                <c:pt idx="9">
                  <c:v>4.4776999999999996</c:v>
                </c:pt>
                <c:pt idx="10">
                  <c:v>4.2161</c:v>
                </c:pt>
                <c:pt idx="11">
                  <c:v>4.2591999999999999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6-4251-A166-08B9DAD6E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'2019'!$U$18</c:f>
          <c:strCache>
            <c:ptCount val="1"/>
            <c:pt idx="0">
              <c:v>Αναπροσαρμογή Καυσίμων 2019 -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'2019'!$Y$5:$Y$16</c:f>
              <c:numCache>
                <c:formatCode>0.0000</c:formatCode>
                <c:ptCount val="12"/>
                <c:pt idx="0">
                  <c:v>1.9524000000000001</c:v>
                </c:pt>
                <c:pt idx="1">
                  <c:v>1.9968999999999999</c:v>
                </c:pt>
                <c:pt idx="2">
                  <c:v>1.4270999999999998</c:v>
                </c:pt>
                <c:pt idx="3">
                  <c:v>1.4818</c:v>
                </c:pt>
                <c:pt idx="4">
                  <c:v>2.1381999999999999</c:v>
                </c:pt>
                <c:pt idx="5">
                  <c:v>2.4056000000000006</c:v>
                </c:pt>
                <c:pt idx="6">
                  <c:v>2.044</c:v>
                </c:pt>
                <c:pt idx="7">
                  <c:v>2.488</c:v>
                </c:pt>
                <c:pt idx="8">
                  <c:v>2.6877</c:v>
                </c:pt>
                <c:pt idx="9">
                  <c:v>2.6409999999999996</c:v>
                </c:pt>
                <c:pt idx="10">
                  <c:v>2.1699999999999995</c:v>
                </c:pt>
                <c:pt idx="11">
                  <c:v>2.2160000000000002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1-4621-AE87-A614261C50B9}"/>
            </c:ext>
          </c:extLst>
        </c:ser>
        <c:ser>
          <c:idx val="1"/>
          <c:order val="1"/>
          <c:tx>
            <c:strRef>
              <c:f>'2019'!$Z$3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'2019'!$Z$5:$Z$16</c:f>
              <c:numCache>
                <c:formatCode>0.0000</c:formatCode>
                <c:ptCount val="12"/>
                <c:pt idx="0">
                  <c:v>1.3546</c:v>
                </c:pt>
                <c:pt idx="1">
                  <c:v>1.2197</c:v>
                </c:pt>
                <c:pt idx="2">
                  <c:v>1.5095000000000001</c:v>
                </c:pt>
                <c:pt idx="3">
                  <c:v>1.6785000000000001</c:v>
                </c:pt>
                <c:pt idx="4">
                  <c:v>1.9493</c:v>
                </c:pt>
                <c:pt idx="5">
                  <c:v>1.6937</c:v>
                </c:pt>
                <c:pt idx="6">
                  <c:v>1.0118</c:v>
                </c:pt>
                <c:pt idx="7">
                  <c:v>1.1315999999999999</c:v>
                </c:pt>
                <c:pt idx="8">
                  <c:v>1.4443999999999999</c:v>
                </c:pt>
                <c:pt idx="9">
                  <c:v>1.8974</c:v>
                </c:pt>
                <c:pt idx="10">
                  <c:v>2.1429</c:v>
                </c:pt>
                <c:pt idx="11">
                  <c:v>2.1440999999999999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1-4621-AE87-A614261C50B9}"/>
            </c:ext>
          </c:extLst>
        </c:ser>
        <c:ser>
          <c:idx val="2"/>
          <c:order val="2"/>
          <c:tx>
            <c:strRef>
              <c:f>'2019'!$X$3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'2019'!$X$5:$X$16</c:f>
              <c:numCache>
                <c:formatCode>0.0000</c:formatCode>
                <c:ptCount val="12"/>
                <c:pt idx="0">
                  <c:v>3.4321000000000002</c:v>
                </c:pt>
                <c:pt idx="1">
                  <c:v>3.2864</c:v>
                </c:pt>
                <c:pt idx="2">
                  <c:v>2.9693999999999998</c:v>
                </c:pt>
                <c:pt idx="3">
                  <c:v>3.1966000000000001</c:v>
                </c:pt>
                <c:pt idx="4">
                  <c:v>4.1429999999999998</c:v>
                </c:pt>
                <c:pt idx="5">
                  <c:v>4.2278000000000002</c:v>
                </c:pt>
                <c:pt idx="6">
                  <c:v>3.1775000000000002</c:v>
                </c:pt>
                <c:pt idx="7">
                  <c:v>3.7454999999999998</c:v>
                </c:pt>
                <c:pt idx="8">
                  <c:v>4.2549999999999999</c:v>
                </c:pt>
                <c:pt idx="9">
                  <c:v>4.6761999999999997</c:v>
                </c:pt>
                <c:pt idx="10">
                  <c:v>4.4029999999999996</c:v>
                </c:pt>
                <c:pt idx="11">
                  <c:v>4.4481000000000002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1-4621-AE87-A614261C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'2019'!$L$18</c:f>
          <c:strCache>
            <c:ptCount val="1"/>
            <c:pt idx="0">
              <c:v>Αναπροσαρμογή Καυσίμων 2019 -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'2019'!$Q$5:$Q$16</c:f>
              <c:numCache>
                <c:formatCode>0.0000</c:formatCode>
                <c:ptCount val="12"/>
                <c:pt idx="0">
                  <c:v>1.8777999999999999</c:v>
                </c:pt>
                <c:pt idx="1">
                  <c:v>1.9204999999999999</c:v>
                </c:pt>
                <c:pt idx="2">
                  <c:v>1.3725000000000001</c:v>
                </c:pt>
                <c:pt idx="3">
                  <c:v>1.4251999999999998</c:v>
                </c:pt>
                <c:pt idx="4">
                  <c:v>2.0564999999999998</c:v>
                </c:pt>
                <c:pt idx="5">
                  <c:v>2.3136000000000001</c:v>
                </c:pt>
                <c:pt idx="6">
                  <c:v>1.9572000000000001</c:v>
                </c:pt>
                <c:pt idx="7">
                  <c:v>2.3824000000000001</c:v>
                </c:pt>
                <c:pt idx="8">
                  <c:v>2.5737000000000001</c:v>
                </c:pt>
                <c:pt idx="9">
                  <c:v>2.5287999999999995</c:v>
                </c:pt>
                <c:pt idx="10">
                  <c:v>2.0779000000000001</c:v>
                </c:pt>
                <c:pt idx="11">
                  <c:v>2.1217999999999999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6-428A-887F-72DA11FE45AE}"/>
            </c:ext>
          </c:extLst>
        </c:ser>
        <c:ser>
          <c:idx val="1"/>
          <c:order val="1"/>
          <c:tx>
            <c:strRef>
              <c:f>'2019'!$R$3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'2019'!$R$5:$R$16</c:f>
              <c:numCache>
                <c:formatCode>0.0000</c:formatCode>
                <c:ptCount val="12"/>
                <c:pt idx="0">
                  <c:v>1.3028</c:v>
                </c:pt>
                <c:pt idx="1">
                  <c:v>1.1731</c:v>
                </c:pt>
                <c:pt idx="2">
                  <c:v>1.4518</c:v>
                </c:pt>
                <c:pt idx="3">
                  <c:v>1.6143000000000001</c:v>
                </c:pt>
                <c:pt idx="4">
                  <c:v>1.8747</c:v>
                </c:pt>
                <c:pt idx="5">
                  <c:v>1.629</c:v>
                </c:pt>
                <c:pt idx="6">
                  <c:v>0.96889999999999998</c:v>
                </c:pt>
                <c:pt idx="7">
                  <c:v>1.0834999999999999</c:v>
                </c:pt>
                <c:pt idx="8">
                  <c:v>1.3831</c:v>
                </c:pt>
                <c:pt idx="9">
                  <c:v>1.8169</c:v>
                </c:pt>
                <c:pt idx="10">
                  <c:v>2.0518999999999998</c:v>
                </c:pt>
                <c:pt idx="11">
                  <c:v>2.0531000000000001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16-428A-887F-72DA11FE45AE}"/>
            </c:ext>
          </c:extLst>
        </c:ser>
        <c:ser>
          <c:idx val="2"/>
          <c:order val="2"/>
          <c:tx>
            <c:strRef>
              <c:f>'2019'!$P$3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'2019'!$P$5:$P$16</c:f>
              <c:numCache>
                <c:formatCode>0.0000</c:formatCode>
                <c:ptCount val="12"/>
                <c:pt idx="0">
                  <c:v>3.3008999999999999</c:v>
                </c:pt>
                <c:pt idx="1">
                  <c:v>3.1606999999999998</c:v>
                </c:pt>
                <c:pt idx="2">
                  <c:v>2.8559000000000001</c:v>
                </c:pt>
                <c:pt idx="3">
                  <c:v>3.0743999999999998</c:v>
                </c:pt>
                <c:pt idx="4">
                  <c:v>3.9845999999999999</c:v>
                </c:pt>
                <c:pt idx="5">
                  <c:v>4.0662000000000003</c:v>
                </c:pt>
                <c:pt idx="6">
                  <c:v>3.0426000000000002</c:v>
                </c:pt>
                <c:pt idx="7">
                  <c:v>3.5865</c:v>
                </c:pt>
                <c:pt idx="8">
                  <c:v>4.0743999999999998</c:v>
                </c:pt>
                <c:pt idx="9">
                  <c:v>4.4776999999999996</c:v>
                </c:pt>
                <c:pt idx="10">
                  <c:v>4.2161</c:v>
                </c:pt>
                <c:pt idx="11">
                  <c:v>4.2591999999999999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6-428A-887F-72DA11FE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'2019'!$U$18</c:f>
          <c:strCache>
            <c:ptCount val="1"/>
            <c:pt idx="0">
              <c:v>Αναπροσαρμογή Καυσίμων 2019 -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'2019'!$Y$5:$Y$16</c:f>
              <c:numCache>
                <c:formatCode>0.0000</c:formatCode>
                <c:ptCount val="12"/>
                <c:pt idx="0">
                  <c:v>1.9524000000000001</c:v>
                </c:pt>
                <c:pt idx="1">
                  <c:v>1.9968999999999999</c:v>
                </c:pt>
                <c:pt idx="2">
                  <c:v>1.4270999999999998</c:v>
                </c:pt>
                <c:pt idx="3">
                  <c:v>1.4818</c:v>
                </c:pt>
                <c:pt idx="4">
                  <c:v>2.1381999999999999</c:v>
                </c:pt>
                <c:pt idx="5">
                  <c:v>2.4056000000000006</c:v>
                </c:pt>
                <c:pt idx="6">
                  <c:v>2.044</c:v>
                </c:pt>
                <c:pt idx="7">
                  <c:v>2.488</c:v>
                </c:pt>
                <c:pt idx="8">
                  <c:v>2.6877</c:v>
                </c:pt>
                <c:pt idx="9">
                  <c:v>2.6409999999999996</c:v>
                </c:pt>
                <c:pt idx="10">
                  <c:v>2.1699999999999995</c:v>
                </c:pt>
                <c:pt idx="11">
                  <c:v>2.2160000000000002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B-4D28-A3E9-8901BBDB7674}"/>
            </c:ext>
          </c:extLst>
        </c:ser>
        <c:ser>
          <c:idx val="1"/>
          <c:order val="1"/>
          <c:tx>
            <c:strRef>
              <c:f>'2019'!$Z$3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'2019'!$Z$5:$Z$16</c:f>
              <c:numCache>
                <c:formatCode>0.0000</c:formatCode>
                <c:ptCount val="12"/>
                <c:pt idx="0">
                  <c:v>1.3546</c:v>
                </c:pt>
                <c:pt idx="1">
                  <c:v>1.2197</c:v>
                </c:pt>
                <c:pt idx="2">
                  <c:v>1.5095000000000001</c:v>
                </c:pt>
                <c:pt idx="3">
                  <c:v>1.6785000000000001</c:v>
                </c:pt>
                <c:pt idx="4">
                  <c:v>1.9493</c:v>
                </c:pt>
                <c:pt idx="5">
                  <c:v>1.6937</c:v>
                </c:pt>
                <c:pt idx="6">
                  <c:v>1.0118</c:v>
                </c:pt>
                <c:pt idx="7">
                  <c:v>1.1315999999999999</c:v>
                </c:pt>
                <c:pt idx="8">
                  <c:v>1.4443999999999999</c:v>
                </c:pt>
                <c:pt idx="9">
                  <c:v>1.8974</c:v>
                </c:pt>
                <c:pt idx="10">
                  <c:v>2.1429</c:v>
                </c:pt>
                <c:pt idx="11">
                  <c:v>2.1440999999999999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8B-4D28-A3E9-8901BBDB7674}"/>
            </c:ext>
          </c:extLst>
        </c:ser>
        <c:ser>
          <c:idx val="2"/>
          <c:order val="2"/>
          <c:tx>
            <c:strRef>
              <c:f>'2019'!$X$3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'2019'!$X$5:$X$16</c:f>
              <c:numCache>
                <c:formatCode>0.0000</c:formatCode>
                <c:ptCount val="12"/>
                <c:pt idx="0">
                  <c:v>3.4321000000000002</c:v>
                </c:pt>
                <c:pt idx="1">
                  <c:v>3.2864</c:v>
                </c:pt>
                <c:pt idx="2">
                  <c:v>2.9693999999999998</c:v>
                </c:pt>
                <c:pt idx="3">
                  <c:v>3.1966000000000001</c:v>
                </c:pt>
                <c:pt idx="4">
                  <c:v>4.1429999999999998</c:v>
                </c:pt>
                <c:pt idx="5">
                  <c:v>4.2278000000000002</c:v>
                </c:pt>
                <c:pt idx="6">
                  <c:v>3.1775000000000002</c:v>
                </c:pt>
                <c:pt idx="7">
                  <c:v>3.7454999999999998</c:v>
                </c:pt>
                <c:pt idx="8">
                  <c:v>4.2549999999999999</c:v>
                </c:pt>
                <c:pt idx="9">
                  <c:v>4.6761999999999997</c:v>
                </c:pt>
                <c:pt idx="10">
                  <c:v>4.4029999999999996</c:v>
                </c:pt>
                <c:pt idx="11">
                  <c:v>4.4481000000000002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B-4D28-A3E9-8901BBDB7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'2020'!$L$18</c:f>
          <c:strCache>
            <c:ptCount val="1"/>
            <c:pt idx="0">
              <c:v>Αναπροσαρμογή Καυσίμων 2020 -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'2020'!$Q$5:$Q$16</c:f>
              <c:numCache>
                <c:formatCode>0.0000</c:formatCode>
                <c:ptCount val="12"/>
                <c:pt idx="0">
                  <c:v>2.4988999999999995</c:v>
                </c:pt>
                <c:pt idx="1">
                  <c:v>3.3420999999999998</c:v>
                </c:pt>
                <c:pt idx="2">
                  <c:v>2.9017999999999997</c:v>
                </c:pt>
                <c:pt idx="3">
                  <c:v>1.9081999999999999</c:v>
                </c:pt>
                <c:pt idx="4">
                  <c:v>1.0944</c:v>
                </c:pt>
                <c:pt idx="5">
                  <c:v>0.21109999999999998</c:v>
                </c:pt>
                <c:pt idx="6">
                  <c:v>-0.25049999999999994</c:v>
                </c:pt>
                <c:pt idx="7">
                  <c:v>-0.55010000000000003</c:v>
                </c:pt>
                <c:pt idx="8">
                  <c:v>-0.51260000000000006</c:v>
                </c:pt>
                <c:pt idx="9">
                  <c:v>-0.71909999999999985</c:v>
                </c:pt>
                <c:pt idx="10">
                  <c:v>-0.67980000000000007</c:v>
                </c:pt>
                <c:pt idx="11">
                  <c:v>-0.74320000000000008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9-4F6C-B96D-2E42F9398A83}"/>
            </c:ext>
          </c:extLst>
        </c:ser>
        <c:ser>
          <c:idx val="1"/>
          <c:order val="1"/>
          <c:tx>
            <c:strRef>
              <c:f>'2020'!$R$3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'2020'!$R$5:$R$16</c:f>
              <c:numCache>
                <c:formatCode>0.0000</c:formatCode>
                <c:ptCount val="12"/>
                <c:pt idx="0">
                  <c:v>1.57</c:v>
                </c:pt>
                <c:pt idx="1">
                  <c:v>1.2349000000000001</c:v>
                </c:pt>
                <c:pt idx="2">
                  <c:v>1.5919000000000001</c:v>
                </c:pt>
                <c:pt idx="3">
                  <c:v>2.0333000000000001</c:v>
                </c:pt>
                <c:pt idx="4">
                  <c:v>2.2149999999999999</c:v>
                </c:pt>
                <c:pt idx="5">
                  <c:v>1.2144999999999999</c:v>
                </c:pt>
                <c:pt idx="6">
                  <c:v>0.90369999999999995</c:v>
                </c:pt>
                <c:pt idx="7">
                  <c:v>1.1064000000000001</c:v>
                </c:pt>
                <c:pt idx="8">
                  <c:v>1.1684000000000001</c:v>
                </c:pt>
                <c:pt idx="9">
                  <c:v>2.0032999999999999</c:v>
                </c:pt>
                <c:pt idx="10">
                  <c:v>2.3893</c:v>
                </c:pt>
                <c:pt idx="11">
                  <c:v>2.6869000000000001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F6C-B96D-2E42F9398A83}"/>
            </c:ext>
          </c:extLst>
        </c:ser>
        <c:ser>
          <c:idx val="2"/>
          <c:order val="2"/>
          <c:tx>
            <c:strRef>
              <c:f>'2020'!$P$3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'2020'!$P$5:$P$16</c:f>
              <c:numCache>
                <c:formatCode>0.0000</c:formatCode>
                <c:ptCount val="12"/>
                <c:pt idx="0">
                  <c:v>4.1776999999999997</c:v>
                </c:pt>
                <c:pt idx="1">
                  <c:v>4.7157</c:v>
                </c:pt>
                <c:pt idx="2">
                  <c:v>4.6399999999999997</c:v>
                </c:pt>
                <c:pt idx="3">
                  <c:v>4.1181000000000001</c:v>
                </c:pt>
                <c:pt idx="4">
                  <c:v>3.4298999999999999</c:v>
                </c:pt>
                <c:pt idx="5">
                  <c:v>1.5412999999999999</c:v>
                </c:pt>
                <c:pt idx="6">
                  <c:v>0.78110000000000002</c:v>
                </c:pt>
                <c:pt idx="7">
                  <c:v>0.65749999999999997</c:v>
                </c:pt>
                <c:pt idx="8">
                  <c:v>0.76300000000000001</c:v>
                </c:pt>
                <c:pt idx="9">
                  <c:v>1.4359999999999999</c:v>
                </c:pt>
                <c:pt idx="10">
                  <c:v>1.8453999999999999</c:v>
                </c:pt>
                <c:pt idx="11">
                  <c:v>2.0590999999999999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9-4F6C-B96D-2E42F9398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'2013'!$U$18</c:f>
          <c:strCache>
            <c:ptCount val="1"/>
            <c:pt idx="0">
              <c:v>Αναπροσαρμογή Τιμής Καυσίμων 2013 -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'2013'!$Y$3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'2013'!$Y$5:$Y$16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9-48F2-9F74-179230D71D6F}"/>
            </c:ext>
          </c:extLst>
        </c:ser>
        <c:ser>
          <c:idx val="1"/>
          <c:order val="1"/>
          <c:tx>
            <c:strRef>
              <c:f>'2013'!$Z$3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'2013'!$Z$5:$Z$16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9-48F2-9F74-179230D71D6F}"/>
            </c:ext>
          </c:extLst>
        </c:ser>
        <c:ser>
          <c:idx val="2"/>
          <c:order val="2"/>
          <c:tx>
            <c:strRef>
              <c:f>'2013'!$X$3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'2013'!$N$5:$N$16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'2013'!$X$5:$X$16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9-48F2-9F74-179230D71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'2020'!$L$18</c:f>
          <c:strCache>
            <c:ptCount val="1"/>
            <c:pt idx="0">
              <c:v>Αναπροσαρμογή Καυσίμων 2020 -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'2020'!$Q$5:$Q$16</c:f>
              <c:numCache>
                <c:formatCode>0.0000</c:formatCode>
                <c:ptCount val="12"/>
                <c:pt idx="0">
                  <c:v>2.4988999999999995</c:v>
                </c:pt>
                <c:pt idx="1">
                  <c:v>3.3420999999999998</c:v>
                </c:pt>
                <c:pt idx="2">
                  <c:v>2.9017999999999997</c:v>
                </c:pt>
                <c:pt idx="3">
                  <c:v>1.9081999999999999</c:v>
                </c:pt>
                <c:pt idx="4">
                  <c:v>1.0944</c:v>
                </c:pt>
                <c:pt idx="5">
                  <c:v>0.21109999999999998</c:v>
                </c:pt>
                <c:pt idx="6">
                  <c:v>-0.25049999999999994</c:v>
                </c:pt>
                <c:pt idx="7">
                  <c:v>-0.55010000000000003</c:v>
                </c:pt>
                <c:pt idx="8">
                  <c:v>-0.51260000000000006</c:v>
                </c:pt>
                <c:pt idx="9">
                  <c:v>-0.71909999999999985</c:v>
                </c:pt>
                <c:pt idx="10">
                  <c:v>-0.67980000000000007</c:v>
                </c:pt>
                <c:pt idx="11">
                  <c:v>-0.74320000000000008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D-4686-94FD-ED7AB247736D}"/>
            </c:ext>
          </c:extLst>
        </c:ser>
        <c:ser>
          <c:idx val="1"/>
          <c:order val="1"/>
          <c:tx>
            <c:strRef>
              <c:f>'2020'!$R$3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'2020'!$R$5:$R$16</c:f>
              <c:numCache>
                <c:formatCode>0.0000</c:formatCode>
                <c:ptCount val="12"/>
                <c:pt idx="0">
                  <c:v>1.57</c:v>
                </c:pt>
                <c:pt idx="1">
                  <c:v>1.2349000000000001</c:v>
                </c:pt>
                <c:pt idx="2">
                  <c:v>1.5919000000000001</c:v>
                </c:pt>
                <c:pt idx="3">
                  <c:v>2.0333000000000001</c:v>
                </c:pt>
                <c:pt idx="4">
                  <c:v>2.2149999999999999</c:v>
                </c:pt>
                <c:pt idx="5">
                  <c:v>1.2144999999999999</c:v>
                </c:pt>
                <c:pt idx="6">
                  <c:v>0.90369999999999995</c:v>
                </c:pt>
                <c:pt idx="7">
                  <c:v>1.1064000000000001</c:v>
                </c:pt>
                <c:pt idx="8">
                  <c:v>1.1684000000000001</c:v>
                </c:pt>
                <c:pt idx="9">
                  <c:v>2.0032999999999999</c:v>
                </c:pt>
                <c:pt idx="10">
                  <c:v>2.3893</c:v>
                </c:pt>
                <c:pt idx="11">
                  <c:v>2.6869000000000001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D-4686-94FD-ED7AB247736D}"/>
            </c:ext>
          </c:extLst>
        </c:ser>
        <c:ser>
          <c:idx val="2"/>
          <c:order val="2"/>
          <c:tx>
            <c:strRef>
              <c:f>'2020'!$P$3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'2020'!$N$5:$N$16</c:f>
              <c:strCache>
                <c:ptCount val="12"/>
                <c:pt idx="0">
                  <c:v>Φεβρουάρ.</c:v>
                </c:pt>
                <c:pt idx="1">
                  <c:v>Μάρτιος</c:v>
                </c:pt>
                <c:pt idx="2">
                  <c:v>Απρίλιος</c:v>
                </c:pt>
                <c:pt idx="3">
                  <c:v>Μάιος</c:v>
                </c:pt>
                <c:pt idx="4">
                  <c:v>Ιούνιος</c:v>
                </c:pt>
                <c:pt idx="5">
                  <c:v>Ιούλιος</c:v>
                </c:pt>
                <c:pt idx="6">
                  <c:v>Αύγουστος</c:v>
                </c:pt>
                <c:pt idx="7">
                  <c:v>Σεπτεμβρ.</c:v>
                </c:pt>
                <c:pt idx="8">
                  <c:v>Οκτώβριος</c:v>
                </c:pt>
                <c:pt idx="9">
                  <c:v>Νοέμβριος</c:v>
                </c:pt>
                <c:pt idx="10">
                  <c:v>Δεκέμβριος</c:v>
                </c:pt>
                <c:pt idx="11">
                  <c:v>Ιανουάριος</c:v>
                </c:pt>
              </c:strCache>
            </c:strRef>
          </c:cat>
          <c:val>
            <c:numRef>
              <c:f>'2020'!$P$5:$P$16</c:f>
              <c:numCache>
                <c:formatCode>0.0000</c:formatCode>
                <c:ptCount val="12"/>
                <c:pt idx="0">
                  <c:v>4.1776999999999997</c:v>
                </c:pt>
                <c:pt idx="1">
                  <c:v>4.7157</c:v>
                </c:pt>
                <c:pt idx="2">
                  <c:v>4.6399999999999997</c:v>
                </c:pt>
                <c:pt idx="3">
                  <c:v>4.1181000000000001</c:v>
                </c:pt>
                <c:pt idx="4">
                  <c:v>3.4298999999999999</c:v>
                </c:pt>
                <c:pt idx="5">
                  <c:v>1.5412999999999999</c:v>
                </c:pt>
                <c:pt idx="6">
                  <c:v>0.78110000000000002</c:v>
                </c:pt>
                <c:pt idx="7">
                  <c:v>0.65749999999999997</c:v>
                </c:pt>
                <c:pt idx="8">
                  <c:v>0.76300000000000001</c:v>
                </c:pt>
                <c:pt idx="9">
                  <c:v>1.4359999999999999</c:v>
                </c:pt>
                <c:pt idx="10">
                  <c:v>1.8453999999999999</c:v>
                </c:pt>
                <c:pt idx="11">
                  <c:v>2.0590999999999999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D-4686-94FD-ED7AB2477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'2020'!$U$18</c:f>
          <c:strCache>
            <c:ptCount val="1"/>
            <c:pt idx="0">
              <c:v>Αναπροσαρμογή Καυσίμων 2020 -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'2020'!$Y$5:$Y$16</c:f>
              <c:numCache>
                <c:formatCode>0.0000</c:formatCode>
                <c:ptCount val="12"/>
                <c:pt idx="0">
                  <c:v>2.5669999999999997</c:v>
                </c:pt>
                <c:pt idx="1">
                  <c:v>3.4330999999999996</c:v>
                </c:pt>
                <c:pt idx="2">
                  <c:v>2.9808999999999997</c:v>
                </c:pt>
                <c:pt idx="3">
                  <c:v>1.9602000000000006</c:v>
                </c:pt>
                <c:pt idx="4">
                  <c:v>1.1242000000000003</c:v>
                </c:pt>
                <c:pt idx="5">
                  <c:v>0.21689999999999987</c:v>
                </c:pt>
                <c:pt idx="6">
                  <c:v>-0.25769999999999998</c:v>
                </c:pt>
                <c:pt idx="7">
                  <c:v>-0.56579999999999986</c:v>
                </c:pt>
                <c:pt idx="8">
                  <c:v>-0.52739999999999987</c:v>
                </c:pt>
                <c:pt idx="9">
                  <c:v>-0.73970000000000014</c:v>
                </c:pt>
                <c:pt idx="10">
                  <c:v>-0.69940000000000013</c:v>
                </c:pt>
                <c:pt idx="11">
                  <c:v>-0.76449999999999996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6-4612-9120-18366EE63616}"/>
            </c:ext>
          </c:extLst>
        </c:ser>
        <c:ser>
          <c:idx val="1"/>
          <c:order val="1"/>
          <c:tx>
            <c:strRef>
              <c:f>'2020'!$Z$3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'2020'!$Z$5:$Z$16</c:f>
              <c:numCache>
                <c:formatCode>0.0000</c:formatCode>
                <c:ptCount val="12"/>
                <c:pt idx="0">
                  <c:v>1.6128</c:v>
                </c:pt>
                <c:pt idx="1">
                  <c:v>1.2685999999999999</c:v>
                </c:pt>
                <c:pt idx="2">
                  <c:v>1.6353</c:v>
                </c:pt>
                <c:pt idx="3">
                  <c:v>2.0886999999999998</c:v>
                </c:pt>
                <c:pt idx="4">
                  <c:v>2.2753999999999999</c:v>
                </c:pt>
                <c:pt idx="5">
                  <c:v>1.2476</c:v>
                </c:pt>
                <c:pt idx="6">
                  <c:v>0.92959999999999998</c:v>
                </c:pt>
                <c:pt idx="7">
                  <c:v>1.1380999999999999</c:v>
                </c:pt>
                <c:pt idx="8">
                  <c:v>1.2019</c:v>
                </c:pt>
                <c:pt idx="9">
                  <c:v>2.0607000000000002</c:v>
                </c:pt>
                <c:pt idx="10">
                  <c:v>2.4578000000000002</c:v>
                </c:pt>
                <c:pt idx="11">
                  <c:v>2.7639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6-4612-9120-18366EE63616}"/>
            </c:ext>
          </c:extLst>
        </c:ser>
        <c:ser>
          <c:idx val="2"/>
          <c:order val="2"/>
          <c:tx>
            <c:strRef>
              <c:f>'2020'!$X$3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'2020'!$X$5:$X$16</c:f>
              <c:numCache>
                <c:formatCode>0.0000</c:formatCode>
                <c:ptCount val="12"/>
                <c:pt idx="0">
                  <c:v>4.2915999999999999</c:v>
                </c:pt>
                <c:pt idx="1">
                  <c:v>4.8441999999999998</c:v>
                </c:pt>
                <c:pt idx="2">
                  <c:v>4.7664999999999997</c:v>
                </c:pt>
                <c:pt idx="3">
                  <c:v>4.2304000000000004</c:v>
                </c:pt>
                <c:pt idx="4">
                  <c:v>3.5234000000000001</c:v>
                </c:pt>
                <c:pt idx="5">
                  <c:v>1.5832999999999999</c:v>
                </c:pt>
                <c:pt idx="6">
                  <c:v>0.80349999999999999</c:v>
                </c:pt>
                <c:pt idx="7">
                  <c:v>0.6764</c:v>
                </c:pt>
                <c:pt idx="8">
                  <c:v>0.78480000000000005</c:v>
                </c:pt>
                <c:pt idx="9">
                  <c:v>1.4771000000000001</c:v>
                </c:pt>
                <c:pt idx="10">
                  <c:v>1.8982000000000001</c:v>
                </c:pt>
                <c:pt idx="11">
                  <c:v>2.1181000000000001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6-4612-9120-18366EE6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'2020'!$U$18</c:f>
          <c:strCache>
            <c:ptCount val="1"/>
            <c:pt idx="0">
              <c:v>Αναπροσαρμογή Καυσίμων 2020 -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'2020'!$Y$5:$Y$16</c:f>
              <c:numCache>
                <c:formatCode>0.0000</c:formatCode>
                <c:ptCount val="12"/>
                <c:pt idx="0">
                  <c:v>2.5669999999999997</c:v>
                </c:pt>
                <c:pt idx="1">
                  <c:v>3.4330999999999996</c:v>
                </c:pt>
                <c:pt idx="2">
                  <c:v>2.9808999999999997</c:v>
                </c:pt>
                <c:pt idx="3">
                  <c:v>1.9602000000000006</c:v>
                </c:pt>
                <c:pt idx="4">
                  <c:v>1.1242000000000003</c:v>
                </c:pt>
                <c:pt idx="5">
                  <c:v>0.21689999999999987</c:v>
                </c:pt>
                <c:pt idx="6">
                  <c:v>-0.25769999999999998</c:v>
                </c:pt>
                <c:pt idx="7">
                  <c:v>-0.56579999999999986</c:v>
                </c:pt>
                <c:pt idx="8">
                  <c:v>-0.52739999999999987</c:v>
                </c:pt>
                <c:pt idx="9">
                  <c:v>-0.73970000000000014</c:v>
                </c:pt>
                <c:pt idx="10">
                  <c:v>-0.69940000000000013</c:v>
                </c:pt>
                <c:pt idx="11">
                  <c:v>-0.76449999999999996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4-4814-89F1-970F683B222A}"/>
            </c:ext>
          </c:extLst>
        </c:ser>
        <c:ser>
          <c:idx val="1"/>
          <c:order val="1"/>
          <c:tx>
            <c:strRef>
              <c:f>'2020'!$Z$3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'2020'!$Z$5:$Z$16</c:f>
              <c:numCache>
                <c:formatCode>0.0000</c:formatCode>
                <c:ptCount val="12"/>
                <c:pt idx="0">
                  <c:v>1.6128</c:v>
                </c:pt>
                <c:pt idx="1">
                  <c:v>1.2685999999999999</c:v>
                </c:pt>
                <c:pt idx="2">
                  <c:v>1.6353</c:v>
                </c:pt>
                <c:pt idx="3">
                  <c:v>2.0886999999999998</c:v>
                </c:pt>
                <c:pt idx="4">
                  <c:v>2.2753999999999999</c:v>
                </c:pt>
                <c:pt idx="5">
                  <c:v>1.2476</c:v>
                </c:pt>
                <c:pt idx="6">
                  <c:v>0.92959999999999998</c:v>
                </c:pt>
                <c:pt idx="7">
                  <c:v>1.1380999999999999</c:v>
                </c:pt>
                <c:pt idx="8">
                  <c:v>1.2019</c:v>
                </c:pt>
                <c:pt idx="9">
                  <c:v>2.0607000000000002</c:v>
                </c:pt>
                <c:pt idx="10">
                  <c:v>2.4578000000000002</c:v>
                </c:pt>
                <c:pt idx="11">
                  <c:v>2.7639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4-4814-89F1-970F683B222A}"/>
            </c:ext>
          </c:extLst>
        </c:ser>
        <c:ser>
          <c:idx val="2"/>
          <c:order val="2"/>
          <c:tx>
            <c:strRef>
              <c:f>'2020'!$X$3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'2020'!$X$5:$X$16</c:f>
              <c:numCache>
                <c:formatCode>0.0000</c:formatCode>
                <c:ptCount val="12"/>
                <c:pt idx="0">
                  <c:v>4.2915999999999999</c:v>
                </c:pt>
                <c:pt idx="1">
                  <c:v>4.8441999999999998</c:v>
                </c:pt>
                <c:pt idx="2">
                  <c:v>4.7664999999999997</c:v>
                </c:pt>
                <c:pt idx="3">
                  <c:v>4.2304000000000004</c:v>
                </c:pt>
                <c:pt idx="4">
                  <c:v>3.5234000000000001</c:v>
                </c:pt>
                <c:pt idx="5">
                  <c:v>1.5832999999999999</c:v>
                </c:pt>
                <c:pt idx="6">
                  <c:v>0.80349999999999999</c:v>
                </c:pt>
                <c:pt idx="7">
                  <c:v>0.6764</c:v>
                </c:pt>
                <c:pt idx="8">
                  <c:v>0.78480000000000005</c:v>
                </c:pt>
                <c:pt idx="9">
                  <c:v>1.4771000000000001</c:v>
                </c:pt>
                <c:pt idx="10">
                  <c:v>1.8982000000000001</c:v>
                </c:pt>
                <c:pt idx="11">
                  <c:v>2.1181000000000001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4-4814-89F1-970F683B2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'2021'!$L$18</c:f>
          <c:strCache>
            <c:ptCount val="1"/>
            <c:pt idx="0">
              <c:v>Αναπροσαρμογή Καυσίμων 2021 -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'2021'!$Q$5:$Q$16</c:f>
              <c:numCache>
                <c:formatCode>0.0000</c:formatCode>
                <c:ptCount val="12"/>
                <c:pt idx="0">
                  <c:v>-0.53969999999999974</c:v>
                </c:pt>
                <c:pt idx="1">
                  <c:v>-5.6699999999999889E-2</c:v>
                </c:pt>
                <c:pt idx="2">
                  <c:v>0.51779999999999993</c:v>
                </c:pt>
                <c:pt idx="3">
                  <c:v>0.58540000000000003</c:v>
                </c:pt>
                <c:pt idx="4">
                  <c:v>1.0193000000000003</c:v>
                </c:pt>
                <c:pt idx="5">
                  <c:v>1.1853000000000005</c:v>
                </c:pt>
                <c:pt idx="6">
                  <c:v>1.7244000000000002</c:v>
                </c:pt>
                <c:pt idx="7">
                  <c:v>2.2490000000000001</c:v>
                </c:pt>
                <c:pt idx="8">
                  <c:v>2.7686999999999995</c:v>
                </c:pt>
                <c:pt idx="9">
                  <c:v>2.9539999999999997</c:v>
                </c:pt>
                <c:pt idx="10">
                  <c:v>3.6224696399999994</c:v>
                </c:pt>
                <c:pt idx="11">
                  <c:v>4.1129999999999995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A-4A93-B7A0-B5CEA9D1C015}"/>
            </c:ext>
          </c:extLst>
        </c:ser>
        <c:ser>
          <c:idx val="1"/>
          <c:order val="1"/>
          <c:tx>
            <c:strRef>
              <c:f>'2021'!$R$3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'2021'!$R$5:$R$16</c:f>
              <c:numCache>
                <c:formatCode>0.0000</c:formatCode>
                <c:ptCount val="12"/>
                <c:pt idx="0">
                  <c:v>2.0985999999999998</c:v>
                </c:pt>
                <c:pt idx="1">
                  <c:v>2.0127999999999999</c:v>
                </c:pt>
                <c:pt idx="2">
                  <c:v>2.9813999999999998</c:v>
                </c:pt>
                <c:pt idx="3">
                  <c:v>3.1177000000000001</c:v>
                </c:pt>
                <c:pt idx="4">
                  <c:v>3.5688</c:v>
                </c:pt>
                <c:pt idx="5">
                  <c:v>3.6242999999999999</c:v>
                </c:pt>
                <c:pt idx="6">
                  <c:v>2.8956</c:v>
                </c:pt>
                <c:pt idx="7">
                  <c:v>2.1823999999999999</c:v>
                </c:pt>
                <c:pt idx="8">
                  <c:v>2.7147000000000001</c:v>
                </c:pt>
                <c:pt idx="9">
                  <c:v>6.0450999999999997</c:v>
                </c:pt>
                <c:pt idx="10">
                  <c:v>7.16337344</c:v>
                </c:pt>
                <c:pt idx="11">
                  <c:v>6.1877000000000004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5A-4A93-B7A0-B5CEA9D1C015}"/>
            </c:ext>
          </c:extLst>
        </c:ser>
        <c:ser>
          <c:idx val="2"/>
          <c:order val="2"/>
          <c:tx>
            <c:strRef>
              <c:f>'2021'!$P$3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'2021'!$P$5:$P$16</c:f>
              <c:numCache>
                <c:formatCode>0.0000</c:formatCode>
                <c:ptCount val="12"/>
                <c:pt idx="0">
                  <c:v>1.6868000000000001</c:v>
                </c:pt>
                <c:pt idx="1">
                  <c:v>2.0783</c:v>
                </c:pt>
                <c:pt idx="2">
                  <c:v>3.6006999999999998</c:v>
                </c:pt>
                <c:pt idx="3">
                  <c:v>3.8008000000000002</c:v>
                </c:pt>
                <c:pt idx="4">
                  <c:v>4.6569000000000003</c:v>
                </c:pt>
                <c:pt idx="5">
                  <c:v>4.8817000000000004</c:v>
                </c:pt>
                <c:pt idx="6">
                  <c:v>4.7412000000000001</c:v>
                </c:pt>
                <c:pt idx="7">
                  <c:v>4.5445000000000002</c:v>
                </c:pt>
                <c:pt idx="8">
                  <c:v>5.6117999999999997</c:v>
                </c:pt>
                <c:pt idx="9">
                  <c:v>9.1290999999999993</c:v>
                </c:pt>
                <c:pt idx="10">
                  <c:v>10.918781880000001</c:v>
                </c:pt>
                <c:pt idx="11">
                  <c:v>10.4314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5A-4A93-B7A0-B5CEA9D1C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'2021'!$U$18</c:f>
          <c:strCache>
            <c:ptCount val="1"/>
            <c:pt idx="0">
              <c:v>Αναπροσαρμογή Καυσίμων 2021 -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'2021'!$Y$5:$Y$16</c:f>
              <c:numCache>
                <c:formatCode>0.0000</c:formatCode>
                <c:ptCount val="12"/>
                <c:pt idx="0">
                  <c:v>-0.55519999999999992</c:v>
                </c:pt>
                <c:pt idx="1">
                  <c:v>-5.829999999999988E-2</c:v>
                </c:pt>
                <c:pt idx="2">
                  <c:v>0.53269999999999973</c:v>
                </c:pt>
                <c:pt idx="3">
                  <c:v>0.60220000000000007</c:v>
                </c:pt>
                <c:pt idx="4">
                  <c:v>1.0485000000000004</c:v>
                </c:pt>
                <c:pt idx="5">
                  <c:v>1.2190999999999994</c:v>
                </c:pt>
                <c:pt idx="6">
                  <c:v>1.7650000000000003</c:v>
                </c:pt>
                <c:pt idx="7">
                  <c:v>2.3019999999999996</c:v>
                </c:pt>
                <c:pt idx="8">
                  <c:v>2.8340000000000001</c:v>
                </c:pt>
                <c:pt idx="9">
                  <c:v>3.0236999999999998</c:v>
                </c:pt>
                <c:pt idx="10">
                  <c:v>3.7079992799999997</c:v>
                </c:pt>
                <c:pt idx="11">
                  <c:v>4.2100999999999997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F-47A1-8C3A-FF8659A14B8F}"/>
            </c:ext>
          </c:extLst>
        </c:ser>
        <c:ser>
          <c:idx val="1"/>
          <c:order val="1"/>
          <c:tx>
            <c:strRef>
              <c:f>'2021'!$Z$3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'2021'!$Z$5:$Z$16</c:f>
              <c:numCache>
                <c:formatCode>0.0000</c:formatCode>
                <c:ptCount val="12"/>
                <c:pt idx="0">
                  <c:v>2.1587000000000001</c:v>
                </c:pt>
                <c:pt idx="1">
                  <c:v>2.0705</c:v>
                </c:pt>
                <c:pt idx="2">
                  <c:v>3.0668000000000002</c:v>
                </c:pt>
                <c:pt idx="3">
                  <c:v>3.2069999999999999</c:v>
                </c:pt>
                <c:pt idx="4">
                  <c:v>3.6709999999999998</c:v>
                </c:pt>
                <c:pt idx="5">
                  <c:v>3.7282000000000002</c:v>
                </c:pt>
                <c:pt idx="6">
                  <c:v>2.964</c:v>
                </c:pt>
                <c:pt idx="7">
                  <c:v>2.234</c:v>
                </c:pt>
                <c:pt idx="8">
                  <c:v>2.7787999999999999</c:v>
                </c:pt>
                <c:pt idx="9">
                  <c:v>6.1878000000000002</c:v>
                </c:pt>
                <c:pt idx="10">
                  <c:v>7.3325068800000004</c:v>
                </c:pt>
                <c:pt idx="11">
                  <c:v>6.3338000000000001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F-47A1-8C3A-FF8659A14B8F}"/>
            </c:ext>
          </c:extLst>
        </c:ser>
        <c:ser>
          <c:idx val="2"/>
          <c:order val="2"/>
          <c:tx>
            <c:strRef>
              <c:f>'2021'!$X$3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'2021'!$X$5:$X$16</c:f>
              <c:numCache>
                <c:formatCode>0.0000</c:formatCode>
                <c:ptCount val="12"/>
                <c:pt idx="0">
                  <c:v>1.7351000000000001</c:v>
                </c:pt>
                <c:pt idx="1">
                  <c:v>2.1379000000000001</c:v>
                </c:pt>
                <c:pt idx="2">
                  <c:v>3.7039</c:v>
                </c:pt>
                <c:pt idx="3">
                  <c:v>3.9097</c:v>
                </c:pt>
                <c:pt idx="4">
                  <c:v>4.7903000000000002</c:v>
                </c:pt>
                <c:pt idx="5">
                  <c:v>5.0214999999999996</c:v>
                </c:pt>
                <c:pt idx="6">
                  <c:v>4.8531000000000004</c:v>
                </c:pt>
                <c:pt idx="7">
                  <c:v>4.6517999999999997</c:v>
                </c:pt>
                <c:pt idx="8">
                  <c:v>5.7443</c:v>
                </c:pt>
                <c:pt idx="9">
                  <c:v>9.3445999999999998</c:v>
                </c:pt>
                <c:pt idx="10">
                  <c:v>11.17658376</c:v>
                </c:pt>
                <c:pt idx="11">
                  <c:v>10.6777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8F-47A1-8C3A-FF8659A14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'2021'!$L$18</c:f>
          <c:strCache>
            <c:ptCount val="1"/>
            <c:pt idx="0">
              <c:v>Αναπροσαρμογή Καυσίμων 2021 -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'2021'!$Q$5:$Q$16</c:f>
              <c:numCache>
                <c:formatCode>0.0000</c:formatCode>
                <c:ptCount val="12"/>
                <c:pt idx="0">
                  <c:v>-0.53969999999999974</c:v>
                </c:pt>
                <c:pt idx="1">
                  <c:v>-5.6699999999999889E-2</c:v>
                </c:pt>
                <c:pt idx="2">
                  <c:v>0.51779999999999993</c:v>
                </c:pt>
                <c:pt idx="3">
                  <c:v>0.58540000000000003</c:v>
                </c:pt>
                <c:pt idx="4">
                  <c:v>1.0193000000000003</c:v>
                </c:pt>
                <c:pt idx="5">
                  <c:v>1.1853000000000005</c:v>
                </c:pt>
                <c:pt idx="6">
                  <c:v>1.7244000000000002</c:v>
                </c:pt>
                <c:pt idx="7">
                  <c:v>2.2490000000000001</c:v>
                </c:pt>
                <c:pt idx="8">
                  <c:v>2.7686999999999995</c:v>
                </c:pt>
                <c:pt idx="9">
                  <c:v>2.9539999999999997</c:v>
                </c:pt>
                <c:pt idx="10">
                  <c:v>3.6224696399999994</c:v>
                </c:pt>
                <c:pt idx="11">
                  <c:v>4.1129999999999995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A-49CE-BF27-CDBDD40472DA}"/>
            </c:ext>
          </c:extLst>
        </c:ser>
        <c:ser>
          <c:idx val="1"/>
          <c:order val="1"/>
          <c:tx>
            <c:strRef>
              <c:f>'2021'!$R$3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'2021'!$R$5:$R$16</c:f>
              <c:numCache>
                <c:formatCode>0.0000</c:formatCode>
                <c:ptCount val="12"/>
                <c:pt idx="0">
                  <c:v>2.0985999999999998</c:v>
                </c:pt>
                <c:pt idx="1">
                  <c:v>2.0127999999999999</c:v>
                </c:pt>
                <c:pt idx="2">
                  <c:v>2.9813999999999998</c:v>
                </c:pt>
                <c:pt idx="3">
                  <c:v>3.1177000000000001</c:v>
                </c:pt>
                <c:pt idx="4">
                  <c:v>3.5688</c:v>
                </c:pt>
                <c:pt idx="5">
                  <c:v>3.6242999999999999</c:v>
                </c:pt>
                <c:pt idx="6">
                  <c:v>2.8956</c:v>
                </c:pt>
                <c:pt idx="7">
                  <c:v>2.1823999999999999</c:v>
                </c:pt>
                <c:pt idx="8">
                  <c:v>2.7147000000000001</c:v>
                </c:pt>
                <c:pt idx="9">
                  <c:v>6.0450999999999997</c:v>
                </c:pt>
                <c:pt idx="10">
                  <c:v>7.16337344</c:v>
                </c:pt>
                <c:pt idx="11">
                  <c:v>6.1877000000000004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3A-49CE-BF27-CDBDD40472DA}"/>
            </c:ext>
          </c:extLst>
        </c:ser>
        <c:ser>
          <c:idx val="2"/>
          <c:order val="2"/>
          <c:tx>
            <c:strRef>
              <c:f>'2021'!$P$3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'2021'!$P$5:$P$16</c:f>
              <c:numCache>
                <c:formatCode>0.0000</c:formatCode>
                <c:ptCount val="12"/>
                <c:pt idx="0">
                  <c:v>1.6868000000000001</c:v>
                </c:pt>
                <c:pt idx="1">
                  <c:v>2.0783</c:v>
                </c:pt>
                <c:pt idx="2">
                  <c:v>3.6006999999999998</c:v>
                </c:pt>
                <c:pt idx="3">
                  <c:v>3.8008000000000002</c:v>
                </c:pt>
                <c:pt idx="4">
                  <c:v>4.6569000000000003</c:v>
                </c:pt>
                <c:pt idx="5">
                  <c:v>4.8817000000000004</c:v>
                </c:pt>
                <c:pt idx="6">
                  <c:v>4.7412000000000001</c:v>
                </c:pt>
                <c:pt idx="7">
                  <c:v>4.5445000000000002</c:v>
                </c:pt>
                <c:pt idx="8">
                  <c:v>5.6117999999999997</c:v>
                </c:pt>
                <c:pt idx="9">
                  <c:v>9.1290999999999993</c:v>
                </c:pt>
                <c:pt idx="10">
                  <c:v>10.918781880000001</c:v>
                </c:pt>
                <c:pt idx="11">
                  <c:v>10.4314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3A-49CE-BF27-CDBDD4047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'2021'!$U$18</c:f>
          <c:strCache>
            <c:ptCount val="1"/>
            <c:pt idx="0">
              <c:v>Αναπροσαρμογή Καυσίμων 2021 -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'2021'!$Y$5:$Y$16</c:f>
              <c:numCache>
                <c:formatCode>0.0000</c:formatCode>
                <c:ptCount val="12"/>
                <c:pt idx="0">
                  <c:v>-0.55519999999999992</c:v>
                </c:pt>
                <c:pt idx="1">
                  <c:v>-5.829999999999988E-2</c:v>
                </c:pt>
                <c:pt idx="2">
                  <c:v>0.53269999999999973</c:v>
                </c:pt>
                <c:pt idx="3">
                  <c:v>0.60220000000000007</c:v>
                </c:pt>
                <c:pt idx="4">
                  <c:v>1.0485000000000004</c:v>
                </c:pt>
                <c:pt idx="5">
                  <c:v>1.2190999999999994</c:v>
                </c:pt>
                <c:pt idx="6">
                  <c:v>1.7650000000000003</c:v>
                </c:pt>
                <c:pt idx="7">
                  <c:v>2.3019999999999996</c:v>
                </c:pt>
                <c:pt idx="8">
                  <c:v>2.8340000000000001</c:v>
                </c:pt>
                <c:pt idx="9">
                  <c:v>3.0236999999999998</c:v>
                </c:pt>
                <c:pt idx="10">
                  <c:v>3.7079992799999997</c:v>
                </c:pt>
                <c:pt idx="11">
                  <c:v>4.2100999999999997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B9-4702-B20C-D7A006855006}"/>
            </c:ext>
          </c:extLst>
        </c:ser>
        <c:ser>
          <c:idx val="1"/>
          <c:order val="1"/>
          <c:tx>
            <c:strRef>
              <c:f>'2021'!$Z$3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'2021'!$Z$5:$Z$16</c:f>
              <c:numCache>
                <c:formatCode>0.0000</c:formatCode>
                <c:ptCount val="12"/>
                <c:pt idx="0">
                  <c:v>2.1587000000000001</c:v>
                </c:pt>
                <c:pt idx="1">
                  <c:v>2.0705</c:v>
                </c:pt>
                <c:pt idx="2">
                  <c:v>3.0668000000000002</c:v>
                </c:pt>
                <c:pt idx="3">
                  <c:v>3.2069999999999999</c:v>
                </c:pt>
                <c:pt idx="4">
                  <c:v>3.6709999999999998</c:v>
                </c:pt>
                <c:pt idx="5">
                  <c:v>3.7282000000000002</c:v>
                </c:pt>
                <c:pt idx="6">
                  <c:v>2.964</c:v>
                </c:pt>
                <c:pt idx="7">
                  <c:v>2.234</c:v>
                </c:pt>
                <c:pt idx="8">
                  <c:v>2.7787999999999999</c:v>
                </c:pt>
                <c:pt idx="9">
                  <c:v>6.1878000000000002</c:v>
                </c:pt>
                <c:pt idx="10">
                  <c:v>7.3325068800000004</c:v>
                </c:pt>
                <c:pt idx="11">
                  <c:v>6.3338000000000001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B9-4702-B20C-D7A006855006}"/>
            </c:ext>
          </c:extLst>
        </c:ser>
        <c:ser>
          <c:idx val="2"/>
          <c:order val="2"/>
          <c:tx>
            <c:strRef>
              <c:f>'2021'!$X$3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'2021'!$M$5:$M$16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'2021'!$X$5:$X$16</c:f>
              <c:numCache>
                <c:formatCode>0.0000</c:formatCode>
                <c:ptCount val="12"/>
                <c:pt idx="0">
                  <c:v>1.7351000000000001</c:v>
                </c:pt>
                <c:pt idx="1">
                  <c:v>2.1379000000000001</c:v>
                </c:pt>
                <c:pt idx="2">
                  <c:v>3.7039</c:v>
                </c:pt>
                <c:pt idx="3">
                  <c:v>3.9097</c:v>
                </c:pt>
                <c:pt idx="4">
                  <c:v>4.7903000000000002</c:v>
                </c:pt>
                <c:pt idx="5">
                  <c:v>5.0214999999999996</c:v>
                </c:pt>
                <c:pt idx="6">
                  <c:v>4.8531000000000004</c:v>
                </c:pt>
                <c:pt idx="7">
                  <c:v>4.6517999999999997</c:v>
                </c:pt>
                <c:pt idx="8">
                  <c:v>5.7443</c:v>
                </c:pt>
                <c:pt idx="9">
                  <c:v>9.3445999999999998</c:v>
                </c:pt>
                <c:pt idx="10">
                  <c:v>11.17658376</c:v>
                </c:pt>
                <c:pt idx="11">
                  <c:v>10.6777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B9-4702-B20C-D7A006855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'2022'!$L$18</c:f>
          <c:strCache>
            <c:ptCount val="1"/>
            <c:pt idx="0">
              <c:v>Αναπροσαρμογή Καυσίμων 2022 -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'2022'!$Q$5:$Q$16</c:f>
              <c:numCache>
                <c:formatCode>0.0000</c:formatCode>
                <c:ptCount val="12"/>
                <c:pt idx="0">
                  <c:v>4.0203000000000007</c:v>
                </c:pt>
                <c:pt idx="1">
                  <c:v>4.6695999999999991</c:v>
                </c:pt>
                <c:pt idx="2">
                  <c:v>5.5706000000000007</c:v>
                </c:pt>
                <c:pt idx="3">
                  <c:v>6.8895999999999997</c:v>
                </c:pt>
                <c:pt idx="4">
                  <c:v>7.1302000000000003</c:v>
                </c:pt>
                <c:pt idx="5">
                  <c:v>9.6256000000000004</c:v>
                </c:pt>
                <c:pt idx="6">
                  <c:v>11.8611</c:v>
                </c:pt>
                <c:pt idx="7">
                  <c:v>10.941000000000001</c:v>
                </c:pt>
                <c:pt idx="8">
                  <c:v>11.303100000000001</c:v>
                </c:pt>
                <c:pt idx="9">
                  <c:v>10.8241</c:v>
                </c:pt>
                <c:pt idx="10">
                  <c:v>10.257199999999999</c:v>
                </c:pt>
                <c:pt idx="11">
                  <c:v>9.4981000000000009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7-4936-B241-87C3E9AA5292}"/>
            </c:ext>
          </c:extLst>
        </c:ser>
        <c:ser>
          <c:idx val="1"/>
          <c:order val="1"/>
          <c:tx>
            <c:strRef>
              <c:f>'2022'!$R$3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'2022'!$R$5:$R$16</c:f>
              <c:numCache>
                <c:formatCode>0.0000</c:formatCode>
                <c:ptCount val="12"/>
                <c:pt idx="0">
                  <c:v>4.9955999999999996</c:v>
                </c:pt>
                <c:pt idx="1">
                  <c:v>3.7381000000000002</c:v>
                </c:pt>
                <c:pt idx="2">
                  <c:v>6.2908999999999997</c:v>
                </c:pt>
                <c:pt idx="3">
                  <c:v>5.5617000000000001</c:v>
                </c:pt>
                <c:pt idx="4">
                  <c:v>6.6486999999999998</c:v>
                </c:pt>
                <c:pt idx="5">
                  <c:v>8.4402000000000008</c:v>
                </c:pt>
                <c:pt idx="6">
                  <c:v>5.9104000000000001</c:v>
                </c:pt>
                <c:pt idx="7">
                  <c:v>6.8381999999999996</c:v>
                </c:pt>
                <c:pt idx="8">
                  <c:v>5.2214</c:v>
                </c:pt>
                <c:pt idx="9">
                  <c:v>5.2983000000000002</c:v>
                </c:pt>
                <c:pt idx="10">
                  <c:v>5.7333999999999996</c:v>
                </c:pt>
                <c:pt idx="11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7-4936-B241-87C3E9AA5292}"/>
            </c:ext>
          </c:extLst>
        </c:ser>
        <c:ser>
          <c:idx val="2"/>
          <c:order val="2"/>
          <c:tx>
            <c:strRef>
              <c:f>'2022'!$P$3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'2022'!$P$5:$P$16</c:f>
              <c:numCache>
                <c:formatCode>0.0000</c:formatCode>
                <c:ptCount val="12"/>
                <c:pt idx="0">
                  <c:v>9.1629000000000005</c:v>
                </c:pt>
                <c:pt idx="1">
                  <c:v>8.5063999999999993</c:v>
                </c:pt>
                <c:pt idx="2">
                  <c:v>11.9863</c:v>
                </c:pt>
                <c:pt idx="3">
                  <c:v>12.605600000000001</c:v>
                </c:pt>
                <c:pt idx="4">
                  <c:v>13.851900000000001</c:v>
                </c:pt>
                <c:pt idx="5">
                  <c:v>18.191500000000001</c:v>
                </c:pt>
                <c:pt idx="6">
                  <c:v>17.9359</c:v>
                </c:pt>
                <c:pt idx="7">
                  <c:v>17.9041</c:v>
                </c:pt>
                <c:pt idx="8">
                  <c:v>16.6585</c:v>
                </c:pt>
                <c:pt idx="9">
                  <c:v>16.2636</c:v>
                </c:pt>
                <c:pt idx="10">
                  <c:v>16.114100000000001</c:v>
                </c:pt>
                <c:pt idx="11">
                  <c:v>16.125599999999999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7-4936-B241-87C3E9AA5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'2022'!$U$18</c:f>
          <c:strCache>
            <c:ptCount val="1"/>
            <c:pt idx="0">
              <c:v>Αναπροσαρμογή Καυσίμων 2022 -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'2022'!$Y$5:$Y$16</c:f>
              <c:numCache>
                <c:formatCode>0.0000</c:formatCode>
                <c:ptCount val="12"/>
                <c:pt idx="0">
                  <c:v>4.1127999999999991</c:v>
                </c:pt>
                <c:pt idx="1">
                  <c:v>4.7772999999999994</c:v>
                </c:pt>
                <c:pt idx="2">
                  <c:v>5.6986999999999997</c:v>
                </c:pt>
                <c:pt idx="3">
                  <c:v>7.0481999999999996</c:v>
                </c:pt>
                <c:pt idx="4">
                  <c:v>7.2944000000000004</c:v>
                </c:pt>
                <c:pt idx="5">
                  <c:v>9.7956000000000003</c:v>
                </c:pt>
                <c:pt idx="6">
                  <c:v>12.070600000000001</c:v>
                </c:pt>
                <c:pt idx="7">
                  <c:v>11.1343</c:v>
                </c:pt>
                <c:pt idx="8">
                  <c:v>11.502700000000001</c:v>
                </c:pt>
                <c:pt idx="9">
                  <c:v>11.0153</c:v>
                </c:pt>
                <c:pt idx="10">
                  <c:v>10.4384</c:v>
                </c:pt>
                <c:pt idx="11">
                  <c:v>9.6658000000000008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9-4932-93CE-AE9339939E2B}"/>
            </c:ext>
          </c:extLst>
        </c:ser>
        <c:ser>
          <c:idx val="1"/>
          <c:order val="1"/>
          <c:tx>
            <c:strRef>
              <c:f>'2022'!$Z$3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'2022'!$Z$5:$Z$16</c:f>
              <c:numCache>
                <c:formatCode>0.0000</c:formatCode>
                <c:ptCount val="12"/>
                <c:pt idx="0">
                  <c:v>5.1105999999999998</c:v>
                </c:pt>
                <c:pt idx="1">
                  <c:v>3.8241000000000001</c:v>
                </c:pt>
                <c:pt idx="2">
                  <c:v>6.4358000000000004</c:v>
                </c:pt>
                <c:pt idx="3">
                  <c:v>5.6898</c:v>
                </c:pt>
                <c:pt idx="4">
                  <c:v>6.8018000000000001</c:v>
                </c:pt>
                <c:pt idx="5">
                  <c:v>8.5892999999999997</c:v>
                </c:pt>
                <c:pt idx="6">
                  <c:v>6.0148000000000001</c:v>
                </c:pt>
                <c:pt idx="7">
                  <c:v>6.9589999999999996</c:v>
                </c:pt>
                <c:pt idx="8">
                  <c:v>5.3136999999999999</c:v>
                </c:pt>
                <c:pt idx="9">
                  <c:v>5.3918999999999997</c:v>
                </c:pt>
                <c:pt idx="10">
                  <c:v>5.8346</c:v>
                </c:pt>
                <c:pt idx="11">
                  <c:v>6.625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F9-4932-93CE-AE9339939E2B}"/>
            </c:ext>
          </c:extLst>
        </c:ser>
        <c:ser>
          <c:idx val="2"/>
          <c:order val="2"/>
          <c:tx>
            <c:strRef>
              <c:f>'2022'!$X$3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'2022'!$M$5:$M$16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'2022'!$X$5:$X$16</c:f>
              <c:numCache>
                <c:formatCode>0.0000</c:formatCode>
                <c:ptCount val="12"/>
                <c:pt idx="0">
                  <c:v>9.3737999999999992</c:v>
                </c:pt>
                <c:pt idx="1">
                  <c:v>8.7022999999999993</c:v>
                </c:pt>
                <c:pt idx="2">
                  <c:v>12.2622</c:v>
                </c:pt>
                <c:pt idx="3">
                  <c:v>12.895799999999999</c:v>
                </c:pt>
                <c:pt idx="4">
                  <c:v>14.1708</c:v>
                </c:pt>
                <c:pt idx="5">
                  <c:v>18.512799999999999</c:v>
                </c:pt>
                <c:pt idx="6">
                  <c:v>18.252700000000001</c:v>
                </c:pt>
                <c:pt idx="7">
                  <c:v>18.220400000000001</c:v>
                </c:pt>
                <c:pt idx="8">
                  <c:v>16.9528</c:v>
                </c:pt>
                <c:pt idx="9">
                  <c:v>16.550899999999999</c:v>
                </c:pt>
                <c:pt idx="10">
                  <c:v>16.398700000000002</c:v>
                </c:pt>
                <c:pt idx="11">
                  <c:v>16.410399999999999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F9-4932-93CE-AE9339939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'2023'!$M$18</c:f>
          <c:strCache>
            <c:ptCount val="1"/>
            <c:pt idx="0">
              <c:v>Αναπροσαρμογή Καυσίμων 2023 -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'2023'!$R$3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'2023'!$R$5:$R$16</c:f>
              <c:numCache>
                <c:formatCode>0.0000</c:formatCode>
                <c:ptCount val="12"/>
                <c:pt idx="0">
                  <c:v>8.7836999999999996</c:v>
                </c:pt>
                <c:pt idx="1">
                  <c:v>8.3686000000000007</c:v>
                </c:pt>
                <c:pt idx="2">
                  <c:v>7.3068</c:v>
                </c:pt>
                <c:pt idx="3">
                  <c:v>7.7134999999999998</c:v>
                </c:pt>
                <c:pt idx="4">
                  <c:v>6.649</c:v>
                </c:pt>
                <c:pt idx="5">
                  <c:v>6.3826000000000001</c:v>
                </c:pt>
                <c:pt idx="6">
                  <c:v>5.9847000000000001</c:v>
                </c:pt>
                <c:pt idx="7">
                  <c:v>6.4537000000000004</c:v>
                </c:pt>
                <c:pt idx="8">
                  <c:v>7.44</c:v>
                </c:pt>
                <c:pt idx="9">
                  <c:v>8.7703000000000007</c:v>
                </c:pt>
                <c:pt idx="10">
                  <c:v>7.9538000000000002</c:v>
                </c:pt>
                <c:pt idx="11">
                  <c:v>7.7624000000000004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C-4968-9126-6425A14882D7}"/>
            </c:ext>
          </c:extLst>
        </c:ser>
        <c:ser>
          <c:idx val="1"/>
          <c:order val="1"/>
          <c:tx>
            <c:strRef>
              <c:f>'2023'!$S$3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'2023'!$S$5:$S$16</c:f>
              <c:numCache>
                <c:formatCode>0.0000</c:formatCode>
                <c:ptCount val="12"/>
                <c:pt idx="0">
                  <c:v>6.6036999999999999</c:v>
                </c:pt>
                <c:pt idx="1">
                  <c:v>7.5542999999999996</c:v>
                </c:pt>
                <c:pt idx="2">
                  <c:v>7.0561999999999996</c:v>
                </c:pt>
                <c:pt idx="3">
                  <c:v>7.1295000000000002</c:v>
                </c:pt>
                <c:pt idx="4">
                  <c:v>6.8643999999999998</c:v>
                </c:pt>
                <c:pt idx="5">
                  <c:v>7.1849999999999996</c:v>
                </c:pt>
                <c:pt idx="6">
                  <c:v>6.6325000000000003</c:v>
                </c:pt>
                <c:pt idx="7">
                  <c:v>6.6292999999999997</c:v>
                </c:pt>
                <c:pt idx="8">
                  <c:v>6.3089000000000004</c:v>
                </c:pt>
                <c:pt idx="9">
                  <c:v>6.2732999999999999</c:v>
                </c:pt>
                <c:pt idx="10">
                  <c:v>5.8792</c:v>
                </c:pt>
                <c:pt idx="11">
                  <c:v>5.2770000000000001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C-4968-9126-6425A14882D7}"/>
            </c:ext>
          </c:extLst>
        </c:ser>
        <c:ser>
          <c:idx val="2"/>
          <c:order val="2"/>
          <c:tx>
            <c:strRef>
              <c:f>'2023'!$Q$3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'2023'!$Q$5:$Q$16</c:f>
              <c:numCache>
                <c:formatCode>0.0000</c:formatCode>
                <c:ptCount val="12"/>
                <c:pt idx="0">
                  <c:v>15.526300000000001</c:v>
                </c:pt>
                <c:pt idx="1">
                  <c:v>16.054200000000002</c:v>
                </c:pt>
                <c:pt idx="2">
                  <c:v>14.4757</c:v>
                </c:pt>
                <c:pt idx="3">
                  <c:v>15.000999999999999</c:v>
                </c:pt>
                <c:pt idx="4">
                  <c:v>13.6297</c:v>
                </c:pt>
                <c:pt idx="5">
                  <c:v>13.684100000000001</c:v>
                </c:pt>
                <c:pt idx="6">
                  <c:v>12.7492</c:v>
                </c:pt>
                <c:pt idx="7">
                  <c:v>13.2164</c:v>
                </c:pt>
                <c:pt idx="8">
                  <c:v>13.8828</c:v>
                </c:pt>
                <c:pt idx="9">
                  <c:v>15.1907</c:v>
                </c:pt>
                <c:pt idx="10">
                  <c:v>13.9412</c:v>
                </c:pt>
                <c:pt idx="11">
                  <c:v>13.137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1C-4968-9126-6425A1488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'2013'!$U$18</c:f>
          <c:strCache>
            <c:ptCount val="1"/>
            <c:pt idx="0">
              <c:v>Αναπροσαρμογή Τιμής Καυσίμων 2013 -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'2013'!$Y$3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'2013'!$Y$5:$Y$16</c:f>
              <c:numCache>
                <c:formatCode>0.0000</c:formatCode>
                <c:ptCount val="12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ABB-AD5B-C76CC98EAD77}"/>
            </c:ext>
          </c:extLst>
        </c:ser>
        <c:ser>
          <c:idx val="1"/>
          <c:order val="1"/>
          <c:tx>
            <c:strRef>
              <c:f>'2013'!$Z$3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'2013'!$Z$5:$Z$16</c:f>
              <c:numCache>
                <c:formatCode>0.0000</c:formatCode>
                <c:ptCount val="12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ABB-AD5B-C76CC98EAD77}"/>
            </c:ext>
          </c:extLst>
        </c:ser>
        <c:ser>
          <c:idx val="2"/>
          <c:order val="2"/>
          <c:tx>
            <c:strRef>
              <c:f>'2013'!$X$3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'2013'!$M$5:$M$16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'2013'!$X$5:$X$16</c:f>
              <c:numCache>
                <c:formatCode>0.0000</c:formatCode>
                <c:ptCount val="12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ABB-AD5B-C76CC98E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'2023'!$W$18</c:f>
          <c:strCache>
            <c:ptCount val="1"/>
            <c:pt idx="0">
              <c:v>Αναπροσαρμογή Καυσίμων 2023 -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'2023'!$AB$3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'2023'!$AB$5:$AB$16</c:f>
              <c:numCache>
                <c:formatCode>0.0000</c:formatCode>
                <c:ptCount val="12"/>
                <c:pt idx="0">
                  <c:v>9.1332000000000004</c:v>
                </c:pt>
                <c:pt idx="1">
                  <c:v>8.7014999999999993</c:v>
                </c:pt>
                <c:pt idx="2">
                  <c:v>7.5974000000000004</c:v>
                </c:pt>
                <c:pt idx="3">
                  <c:v>8.0204000000000004</c:v>
                </c:pt>
                <c:pt idx="4">
                  <c:v>6.9135</c:v>
                </c:pt>
                <c:pt idx="5">
                  <c:v>6.6365999999999996</c:v>
                </c:pt>
                <c:pt idx="6">
                  <c:v>6.3387000000000002</c:v>
                </c:pt>
                <c:pt idx="7">
                  <c:v>6.8353999999999999</c:v>
                </c:pt>
                <c:pt idx="8">
                  <c:v>7.8800999999999997</c:v>
                </c:pt>
                <c:pt idx="9">
                  <c:v>9.2890999999999995</c:v>
                </c:pt>
                <c:pt idx="10">
                  <c:v>8.4242000000000008</c:v>
                </c:pt>
                <c:pt idx="11">
                  <c:v>8.2215000000000007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3-498F-9EAB-671F826420F1}"/>
            </c:ext>
          </c:extLst>
        </c:ser>
        <c:ser>
          <c:idx val="1"/>
          <c:order val="1"/>
          <c:tx>
            <c:strRef>
              <c:f>'2023'!$AC$3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'2023'!$AC$5:$AC$16</c:f>
              <c:numCache>
                <c:formatCode>0.0000</c:formatCode>
                <c:ptCount val="12"/>
                <c:pt idx="0">
                  <c:v>6.8663999999999996</c:v>
                </c:pt>
                <c:pt idx="1">
                  <c:v>7.8548999999999998</c:v>
                </c:pt>
                <c:pt idx="2">
                  <c:v>7.3369999999999997</c:v>
                </c:pt>
                <c:pt idx="3">
                  <c:v>7.4131</c:v>
                </c:pt>
                <c:pt idx="4">
                  <c:v>7.1375000000000002</c:v>
                </c:pt>
                <c:pt idx="5">
                  <c:v>7.4707999999999997</c:v>
                </c:pt>
                <c:pt idx="6">
                  <c:v>7.0247999999999999</c:v>
                </c:pt>
                <c:pt idx="7">
                  <c:v>7.0213999999999999</c:v>
                </c:pt>
                <c:pt idx="8">
                  <c:v>6.6820000000000004</c:v>
                </c:pt>
                <c:pt idx="9">
                  <c:v>6.6443000000000003</c:v>
                </c:pt>
                <c:pt idx="10">
                  <c:v>6.2270000000000003</c:v>
                </c:pt>
                <c:pt idx="11">
                  <c:v>5.5891000000000002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3-498F-9EAB-671F826420F1}"/>
            </c:ext>
          </c:extLst>
        </c:ser>
        <c:ser>
          <c:idx val="2"/>
          <c:order val="2"/>
          <c:tx>
            <c:strRef>
              <c:f>'2023'!$AA$3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'2023'!$N$5:$N$16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'2023'!$AA$5:$AA$16</c:f>
              <c:numCache>
                <c:formatCode>0.0000</c:formatCode>
                <c:ptCount val="12"/>
                <c:pt idx="0">
                  <c:v>16.143999999999998</c:v>
                </c:pt>
                <c:pt idx="1">
                  <c:v>16.692900000000002</c:v>
                </c:pt>
                <c:pt idx="2">
                  <c:v>15.051600000000001</c:v>
                </c:pt>
                <c:pt idx="3">
                  <c:v>15.597799999999999</c:v>
                </c:pt>
                <c:pt idx="4">
                  <c:v>14.171900000000001</c:v>
                </c:pt>
                <c:pt idx="5">
                  <c:v>14.2285</c:v>
                </c:pt>
                <c:pt idx="6">
                  <c:v>13.503299999999999</c:v>
                </c:pt>
                <c:pt idx="7">
                  <c:v>13.998100000000001</c:v>
                </c:pt>
                <c:pt idx="8">
                  <c:v>14.703900000000001</c:v>
                </c:pt>
                <c:pt idx="9">
                  <c:v>16.089200000000002</c:v>
                </c:pt>
                <c:pt idx="10">
                  <c:v>14.7658</c:v>
                </c:pt>
                <c:pt idx="11">
                  <c:v>13.914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3-498F-9EAB-671F82642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'2024'!$M$18</c:f>
          <c:strCache>
            <c:ptCount val="1"/>
            <c:pt idx="0">
              <c:v>Αναπροσαρμογή Καυσίμων 2024 -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'2024'!$R$3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'2024'!$R$5:$R$16</c:f>
              <c:numCache>
                <c:formatCode>0.0000</c:formatCode>
                <c:ptCount val="12"/>
                <c:pt idx="0">
                  <c:v>7.4084000000000003</c:v>
                </c:pt>
                <c:pt idx="1">
                  <c:v>7.3300999999999998</c:v>
                </c:pt>
                <c:pt idx="2">
                  <c:v>7.3597999999999999</c:v>
                </c:pt>
                <c:pt idx="3">
                  <c:v>6.9273999999999996</c:v>
                </c:pt>
                <c:pt idx="4">
                  <c:v>7.0220000000000002</c:v>
                </c:pt>
                <c:pt idx="5">
                  <c:v>7.2516999999999996</c:v>
                </c:pt>
                <c:pt idx="6">
                  <c:v>7.0903999999999998</c:v>
                </c:pt>
                <c:pt idx="7">
                  <c:v>6.8201999999999998</c:v>
                </c:pt>
                <c:pt idx="8">
                  <c:v>6.5248999999999997</c:v>
                </c:pt>
                <c:pt idx="9">
                  <c:v>5.8048999999999999</c:v>
                </c:pt>
                <c:pt idx="10">
                  <c:v>5.6962999999999999</c:v>
                </c:pt>
                <c:pt idx="11">
                  <c:v>5.4814999999999996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46-483F-94F9-4613ADFF4CC4}"/>
            </c:ext>
          </c:extLst>
        </c:ser>
        <c:ser>
          <c:idx val="1"/>
          <c:order val="1"/>
          <c:tx>
            <c:strRef>
              <c:f>'2024'!$S$3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'2024'!$S$5:$S$16</c:f>
              <c:numCache>
                <c:formatCode>0.0000</c:formatCode>
                <c:ptCount val="12"/>
                <c:pt idx="0">
                  <c:v>4.8685999999999998</c:v>
                </c:pt>
                <c:pt idx="1">
                  <c:v>4.0667</c:v>
                </c:pt>
                <c:pt idx="2">
                  <c:v>4.4645999999999999</c:v>
                </c:pt>
                <c:pt idx="3">
                  <c:v>5.1689999999999996</c:v>
                </c:pt>
                <c:pt idx="4">
                  <c:v>5.4337999999999997</c:v>
                </c:pt>
                <c:pt idx="5">
                  <c:v>5.2085999999999997</c:v>
                </c:pt>
                <c:pt idx="6">
                  <c:v>5.0327999999999999</c:v>
                </c:pt>
                <c:pt idx="7">
                  <c:v>5.4561000000000002</c:v>
                </c:pt>
                <c:pt idx="8">
                  <c:v>4.923</c:v>
                </c:pt>
                <c:pt idx="9">
                  <c:v>4.9226000000000001</c:v>
                </c:pt>
                <c:pt idx="10">
                  <c:v>5.2363</c:v>
                </c:pt>
                <c:pt idx="11">
                  <c:v>5.3036000000000003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46-483F-94F9-4613ADFF4CC4}"/>
            </c:ext>
          </c:extLst>
        </c:ser>
        <c:ser>
          <c:idx val="2"/>
          <c:order val="2"/>
          <c:tx>
            <c:strRef>
              <c:f>'2024'!$Q$3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'2024'!$Q$5:$Q$16</c:f>
              <c:numCache>
                <c:formatCode>0.0000</c:formatCode>
                <c:ptCount val="12"/>
                <c:pt idx="0">
                  <c:v>12.394</c:v>
                </c:pt>
                <c:pt idx="1">
                  <c:v>11.5223</c:v>
                </c:pt>
                <c:pt idx="2">
                  <c:v>11.9533</c:v>
                </c:pt>
                <c:pt idx="3">
                  <c:v>12.210100000000001</c:v>
                </c:pt>
                <c:pt idx="4">
                  <c:v>12.5709</c:v>
                </c:pt>
                <c:pt idx="5">
                  <c:v>12.589700000000001</c:v>
                </c:pt>
                <c:pt idx="6">
                  <c:v>12.267799999999999</c:v>
                </c:pt>
                <c:pt idx="7">
                  <c:v>12.409599999999999</c:v>
                </c:pt>
                <c:pt idx="8">
                  <c:v>11.5829</c:v>
                </c:pt>
                <c:pt idx="9">
                  <c:v>10.8553</c:v>
                </c:pt>
                <c:pt idx="10">
                  <c:v>11.0525</c:v>
                </c:pt>
                <c:pt idx="11">
                  <c:v>10.8918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46-483F-94F9-4613ADFF4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'2024'!$W$18</c:f>
          <c:strCache>
            <c:ptCount val="1"/>
            <c:pt idx="0">
              <c:v>Αναπροσαρμογή Καυσίμων 2024 -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395432989732542E-2"/>
          <c:y val="0.16759371221281741"/>
          <c:w val="0.74864681327507943"/>
          <c:h val="0.47946033952527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'2024'!$AB$3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'2024'!$AB$5:$AB$16</c:f>
              <c:numCache>
                <c:formatCode>0.0000</c:formatCode>
                <c:ptCount val="12"/>
                <c:pt idx="0">
                  <c:v>7.6235999999999997</c:v>
                </c:pt>
                <c:pt idx="1">
                  <c:v>7.5430999999999999</c:v>
                </c:pt>
                <c:pt idx="2">
                  <c:v>7.5735999999999999</c:v>
                </c:pt>
                <c:pt idx="3">
                  <c:v>7.1285999999999996</c:v>
                </c:pt>
                <c:pt idx="4">
                  <c:v>7.2259000000000002</c:v>
                </c:pt>
                <c:pt idx="5">
                  <c:v>7.4623999999999997</c:v>
                </c:pt>
                <c:pt idx="6">
                  <c:v>7.2923</c:v>
                </c:pt>
                <c:pt idx="7">
                  <c:v>7.0143000000000004</c:v>
                </c:pt>
                <c:pt idx="8">
                  <c:v>6.7106000000000003</c:v>
                </c:pt>
                <c:pt idx="9">
                  <c:v>5.9702999999999999</c:v>
                </c:pt>
                <c:pt idx="10">
                  <c:v>5.8585000000000003</c:v>
                </c:pt>
                <c:pt idx="11">
                  <c:v>5.6375999999999999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B-412C-8FCD-F854B037E0F9}"/>
            </c:ext>
          </c:extLst>
        </c:ser>
        <c:ser>
          <c:idx val="1"/>
          <c:order val="1"/>
          <c:tx>
            <c:strRef>
              <c:f>'2024'!$AC$3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'2024'!$AC$5:$AC$16</c:f>
              <c:numCache>
                <c:formatCode>0.0000</c:formatCode>
                <c:ptCount val="12"/>
                <c:pt idx="0">
                  <c:v>5.01</c:v>
                </c:pt>
                <c:pt idx="1">
                  <c:v>4.1848000000000001</c:v>
                </c:pt>
                <c:pt idx="2">
                  <c:v>4.5942999999999996</c:v>
                </c:pt>
                <c:pt idx="3">
                  <c:v>5.3192000000000004</c:v>
                </c:pt>
                <c:pt idx="4">
                  <c:v>5.5915999999999997</c:v>
                </c:pt>
                <c:pt idx="5">
                  <c:v>5.3598999999999997</c:v>
                </c:pt>
                <c:pt idx="6">
                  <c:v>5.1760999999999999</c:v>
                </c:pt>
                <c:pt idx="7">
                  <c:v>5.6115000000000004</c:v>
                </c:pt>
                <c:pt idx="8">
                  <c:v>5.0632000000000001</c:v>
                </c:pt>
                <c:pt idx="9">
                  <c:v>5.0627000000000004</c:v>
                </c:pt>
                <c:pt idx="10">
                  <c:v>5.3853999999999997</c:v>
                </c:pt>
                <c:pt idx="11">
                  <c:v>5.4546000000000001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B-412C-8FCD-F854B037E0F9}"/>
            </c:ext>
          </c:extLst>
        </c:ser>
        <c:ser>
          <c:idx val="2"/>
          <c:order val="2"/>
          <c:tx>
            <c:strRef>
              <c:f>'2024'!$AA$3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'2024'!$N$5:$N$16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'2024'!$AA$5:$AA$16</c:f>
              <c:numCache>
                <c:formatCode>0.0000</c:formatCode>
                <c:ptCount val="12"/>
                <c:pt idx="0">
                  <c:v>12.754</c:v>
                </c:pt>
                <c:pt idx="1">
                  <c:v>11.856999999999999</c:v>
                </c:pt>
                <c:pt idx="2">
                  <c:v>12.3005</c:v>
                </c:pt>
                <c:pt idx="3">
                  <c:v>12.5648</c:v>
                </c:pt>
                <c:pt idx="4">
                  <c:v>12.936</c:v>
                </c:pt>
                <c:pt idx="5">
                  <c:v>12.955399999999999</c:v>
                </c:pt>
                <c:pt idx="6">
                  <c:v>12.617100000000001</c:v>
                </c:pt>
                <c:pt idx="7">
                  <c:v>12.7629</c:v>
                </c:pt>
                <c:pt idx="8">
                  <c:v>11.912699999999999</c:v>
                </c:pt>
                <c:pt idx="9">
                  <c:v>11.164400000000001</c:v>
                </c:pt>
                <c:pt idx="10">
                  <c:v>11.3672</c:v>
                </c:pt>
                <c:pt idx="11">
                  <c:v>11.2019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B-412C-8FCD-F854B037E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'2025'!$M$18</c:f>
          <c:strCache>
            <c:ptCount val="1"/>
            <c:pt idx="0">
              <c:v>Αναπροσαρμογή Καυσίμων 2025 -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'2025'!$R$3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'2025'!$R$5:$R$16</c:f>
              <c:numCache>
                <c:formatCode>0.0000</c:formatCode>
                <c:ptCount val="12"/>
                <c:pt idx="0">
                  <c:v>5.4871999999999996</c:v>
                </c:pt>
                <c:pt idx="1">
                  <c:v>5.9093999999999998</c:v>
                </c:pt>
                <c:pt idx="2">
                  <c:v>5.9039000000000001</c:v>
                </c:pt>
                <c:pt idx="3">
                  <c:v>6.1280000000000001</c:v>
                </c:pt>
                <c:pt idx="4">
                  <c:v>5.4901999999999997</c:v>
                </c:pt>
                <c:pt idx="5">
                  <c:v>4.5834000000000001</c:v>
                </c:pt>
                <c:pt idx="6">
                  <c:v>4.1536999999999997</c:v>
                </c:pt>
                <c:pt idx="7">
                  <c:v>4.3063000000000002</c:v>
                </c:pt>
                <c:pt idx="8">
                  <c:v>4.2668999999999997</c:v>
                </c:pt>
                <c:pt idx="9">
                  <c:v>4.0797999999999996</c:v>
                </c:pt>
                <c:pt idx="10">
                  <c:v>3.7930999999999999</c:v>
                </c:pt>
                <c:pt idx="11">
                  <c:v>3.9474999999999998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755-8393-79329933A975}"/>
            </c:ext>
          </c:extLst>
        </c:ser>
        <c:ser>
          <c:idx val="1"/>
          <c:order val="1"/>
          <c:tx>
            <c:strRef>
              <c:f>'2025'!$S$3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'2025'!$S$5:$S$16</c:f>
              <c:numCache>
                <c:formatCode>0.0000</c:formatCode>
                <c:ptCount val="12"/>
                <c:pt idx="0">
                  <c:v>5.5883000000000003</c:v>
                </c:pt>
                <c:pt idx="1">
                  <c:v>5.4238999999999997</c:v>
                </c:pt>
                <c:pt idx="2">
                  <c:v>5.0293000000000001</c:v>
                </c:pt>
                <c:pt idx="3">
                  <c:v>5.1132999999999997</c:v>
                </c:pt>
                <c:pt idx="4">
                  <c:v>5.5683999999999996</c:v>
                </c:pt>
                <c:pt idx="5">
                  <c:v>5.8617999999999997</c:v>
                </c:pt>
                <c:pt idx="6">
                  <c:v>5.4798999999999998</c:v>
                </c:pt>
                <c:pt idx="7">
                  <c:v>5.6386000000000003</c:v>
                </c:pt>
                <c:pt idx="8">
                  <c:v>6.0138999999999996</c:v>
                </c:pt>
                <c:pt idx="9">
                  <c:v>6.1894</c:v>
                </c:pt>
                <c:pt idx="10">
                  <c:v>6.3042999999999996</c:v>
                </c:pt>
                <c:pt idx="11">
                  <c:v>6.4985999999999997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7-4755-8393-79329933A975}"/>
            </c:ext>
          </c:extLst>
        </c:ser>
        <c:ser>
          <c:idx val="2"/>
          <c:order val="2"/>
          <c:tx>
            <c:strRef>
              <c:f>'2025'!$Q$3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'2025'!$Q$5:$Q$16</c:f>
              <c:numCache>
                <c:formatCode>0.0000</c:formatCode>
                <c:ptCount val="12"/>
                <c:pt idx="0">
                  <c:v>11.1891</c:v>
                </c:pt>
                <c:pt idx="1">
                  <c:v>11.455</c:v>
                </c:pt>
                <c:pt idx="2">
                  <c:v>11.0642</c:v>
                </c:pt>
                <c:pt idx="3">
                  <c:v>11.392799999999999</c:v>
                </c:pt>
                <c:pt idx="4">
                  <c:v>11.1996</c:v>
                </c:pt>
                <c:pt idx="5">
                  <c:v>10.560600000000001</c:v>
                </c:pt>
                <c:pt idx="6">
                  <c:v>9.7561999999999998</c:v>
                </c:pt>
                <c:pt idx="7">
                  <c:v>10.0707</c:v>
                </c:pt>
                <c:pt idx="8">
                  <c:v>10.4133</c:v>
                </c:pt>
                <c:pt idx="9">
                  <c:v>10.5054</c:v>
                </c:pt>
                <c:pt idx="10">
                  <c:v>10.220000000000001</c:v>
                </c:pt>
                <c:pt idx="11">
                  <c:v>10.577400000000001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77-4755-8393-79329933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'2025'!$W$18</c:f>
          <c:strCache>
            <c:ptCount val="1"/>
            <c:pt idx="0">
              <c:v>Αναπροσαρμογή Καυσίμων 2025 -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395432989732542E-2"/>
          <c:y val="0.16759371221281741"/>
          <c:w val="0.74864681327507943"/>
          <c:h val="0.47946033952527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'2025'!$AB$3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'2025'!$AB$5:$AB$16</c:f>
              <c:numCache>
                <c:formatCode>0.0000</c:formatCode>
                <c:ptCount val="12"/>
                <c:pt idx="0">
                  <c:v>5.6878000000000002</c:v>
                </c:pt>
                <c:pt idx="1">
                  <c:v>6.1253000000000002</c:v>
                </c:pt>
                <c:pt idx="2">
                  <c:v>6.1196000000000002</c:v>
                </c:pt>
                <c:pt idx="3">
                  <c:v>6.3518999999999997</c:v>
                </c:pt>
                <c:pt idx="4">
                  <c:v>5.6906999999999996</c:v>
                </c:pt>
                <c:pt idx="5">
                  <c:v>4.7508999999999997</c:v>
                </c:pt>
                <c:pt idx="6">
                  <c:v>4.3099999999999996</c:v>
                </c:pt>
                <c:pt idx="7">
                  <c:v>4.4682000000000004</c:v>
                </c:pt>
                <c:pt idx="8">
                  <c:v>4.4275000000000002</c:v>
                </c:pt>
                <c:pt idx="9">
                  <c:v>4.2333999999999996</c:v>
                </c:pt>
                <c:pt idx="10">
                  <c:v>3.9358</c:v>
                </c:pt>
                <c:pt idx="11">
                  <c:v>4.0960999999999999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67-4355-8CE0-EF1D8D28CEE2}"/>
            </c:ext>
          </c:extLst>
        </c:ser>
        <c:ser>
          <c:idx val="1"/>
          <c:order val="1"/>
          <c:tx>
            <c:strRef>
              <c:f>'2025'!$AC$3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'2025'!$AC$5:$AC$16</c:f>
              <c:numCache>
                <c:formatCode>0.0000</c:formatCode>
                <c:ptCount val="12"/>
                <c:pt idx="0">
                  <c:v>5.7925000000000004</c:v>
                </c:pt>
                <c:pt idx="1">
                  <c:v>5.6220999999999997</c:v>
                </c:pt>
                <c:pt idx="2">
                  <c:v>5.2130999999999998</c:v>
                </c:pt>
                <c:pt idx="3">
                  <c:v>5.3002000000000002</c:v>
                </c:pt>
                <c:pt idx="4">
                  <c:v>5.7720000000000002</c:v>
                </c:pt>
                <c:pt idx="5">
                  <c:v>6.0759999999999996</c:v>
                </c:pt>
                <c:pt idx="6">
                  <c:v>5.6860999999999997</c:v>
                </c:pt>
                <c:pt idx="7">
                  <c:v>5.8507999999999996</c:v>
                </c:pt>
                <c:pt idx="8">
                  <c:v>6.2401</c:v>
                </c:pt>
                <c:pt idx="9">
                  <c:v>6.4222000000000001</c:v>
                </c:pt>
                <c:pt idx="10">
                  <c:v>6.5415000000000001</c:v>
                </c:pt>
                <c:pt idx="11">
                  <c:v>6.7431000000000001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67-4355-8CE0-EF1D8D28CEE2}"/>
            </c:ext>
          </c:extLst>
        </c:ser>
        <c:ser>
          <c:idx val="2"/>
          <c:order val="2"/>
          <c:tx>
            <c:strRef>
              <c:f>'2025'!$AA$3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'2025'!$N$5:$N$16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'2025'!$AA$5:$AA$16</c:f>
              <c:numCache>
                <c:formatCode>0.0000</c:formatCode>
                <c:ptCount val="12"/>
                <c:pt idx="0">
                  <c:v>11.598000000000001</c:v>
                </c:pt>
                <c:pt idx="1">
                  <c:v>11.8736</c:v>
                </c:pt>
                <c:pt idx="2">
                  <c:v>11.468500000000001</c:v>
                </c:pt>
                <c:pt idx="3">
                  <c:v>11.809200000000001</c:v>
                </c:pt>
                <c:pt idx="4">
                  <c:v>11.6089</c:v>
                </c:pt>
                <c:pt idx="5">
                  <c:v>10.9465</c:v>
                </c:pt>
                <c:pt idx="6">
                  <c:v>10.1233</c:v>
                </c:pt>
                <c:pt idx="7">
                  <c:v>10.4496</c:v>
                </c:pt>
                <c:pt idx="8">
                  <c:v>10.805099999999999</c:v>
                </c:pt>
                <c:pt idx="9">
                  <c:v>10.796900000000001</c:v>
                </c:pt>
                <c:pt idx="10">
                  <c:v>10.6045</c:v>
                </c:pt>
                <c:pt idx="11">
                  <c:v>10.9754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67-4355-8CE0-EF1D8D28C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'2026'!$M$18</c:f>
          <c:strCache>
            <c:ptCount val="1"/>
            <c:pt idx="0">
              <c:v>Αναπροσαρμογή Καυσίμων 2026 -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'2026'!$R$3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'2026'!$R$5:$R$16</c:f>
              <c:numCache>
                <c:formatCode>0.0000</c:formatCode>
                <c:ptCount val="12"/>
                <c:pt idx="0">
                  <c:v>3.0550999999999999</c:v>
                </c:pt>
                <c:pt idx="1">
                  <c:v>2.7528000000000001</c:v>
                </c:pt>
                <c:pt idx="2">
                  <c:v>2.5190999999999999</c:v>
                </c:pt>
                <c:pt idx="3">
                  <c:v>1.6738999999999999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F-44AD-8CE5-0F267D0DCD03}"/>
            </c:ext>
          </c:extLst>
        </c:ser>
        <c:ser>
          <c:idx val="1"/>
          <c:order val="1"/>
          <c:tx>
            <c:strRef>
              <c:f>'2026'!$S$3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'2026'!$S$5:$S$16</c:f>
              <c:numCache>
                <c:formatCode>0.0000</c:formatCode>
                <c:ptCount val="12"/>
                <c:pt idx="0">
                  <c:v>6.6052</c:v>
                </c:pt>
                <c:pt idx="1">
                  <c:v>5.5566000000000004</c:v>
                </c:pt>
                <c:pt idx="2">
                  <c:v>5.3197000000000001</c:v>
                </c:pt>
                <c:pt idx="3">
                  <c:v>0.86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3F-44AD-8CE5-0F267D0DCD03}"/>
            </c:ext>
          </c:extLst>
        </c:ser>
        <c:ser>
          <c:idx val="2"/>
          <c:order val="2"/>
          <c:tx>
            <c:strRef>
              <c:f>'2026'!$Q$3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'2026'!$Q$5:$Q$16</c:f>
              <c:numCache>
                <c:formatCode>0.0000</c:formatCode>
                <c:ptCount val="12"/>
                <c:pt idx="0">
                  <c:v>9.7782</c:v>
                </c:pt>
                <c:pt idx="1">
                  <c:v>8.4335000000000004</c:v>
                </c:pt>
                <c:pt idx="2">
                  <c:v>7.9447999999999999</c:v>
                </c:pt>
                <c:pt idx="3">
                  <c:v>2.5520999999999998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3F-44AD-8CE5-0F267D0DC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'2026'!$W$18</c:f>
          <c:strCache>
            <c:ptCount val="1"/>
            <c:pt idx="0">
              <c:v>Αναπροσαρμογή Καυσίμων 2026 -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395432989732542E-2"/>
          <c:y val="0.16759371221281741"/>
          <c:w val="0.74864681327507943"/>
          <c:h val="0.479460339525273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'2026'!$AB$3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'2026'!$AB$5:$AB$16</c:f>
              <c:numCache>
                <c:formatCode>0.0000</c:formatCode>
                <c:ptCount val="12"/>
                <c:pt idx="0">
                  <c:v>3.17</c:v>
                </c:pt>
                <c:pt idx="1">
                  <c:v>2.8563999999999998</c:v>
                </c:pt>
                <c:pt idx="2">
                  <c:v>2.6137999999999999</c:v>
                </c:pt>
                <c:pt idx="3">
                  <c:v>1.4608000000000001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D-4DC8-AD55-0A9CD42BD7DE}"/>
            </c:ext>
          </c:extLst>
        </c:ser>
        <c:ser>
          <c:idx val="1"/>
          <c:order val="1"/>
          <c:tx>
            <c:strRef>
              <c:f>'2026'!$AC$3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'2026'!$AC$5:$AC$16</c:f>
              <c:numCache>
                <c:formatCode>0.0000</c:formatCode>
                <c:ptCount val="12"/>
                <c:pt idx="0">
                  <c:v>6.8536999999999999</c:v>
                </c:pt>
                <c:pt idx="1">
                  <c:v>5.7656000000000001</c:v>
                </c:pt>
                <c:pt idx="2">
                  <c:v>5.5198999999999998</c:v>
                </c:pt>
                <c:pt idx="3">
                  <c:v>0.89980000000000004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D-4DC8-AD55-0A9CD42BD7DE}"/>
            </c:ext>
          </c:extLst>
        </c:ser>
        <c:ser>
          <c:idx val="2"/>
          <c:order val="2"/>
          <c:tx>
            <c:strRef>
              <c:f>'2026'!$AA$3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'2026'!$N$5:$N$16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'2026'!$AA$5:$AA$16</c:f>
              <c:numCache>
                <c:formatCode>0.0000</c:formatCode>
                <c:ptCount val="12"/>
                <c:pt idx="0">
                  <c:v>10.146100000000001</c:v>
                </c:pt>
                <c:pt idx="1">
                  <c:v>8.7507999999999999</c:v>
                </c:pt>
                <c:pt idx="2">
                  <c:v>8.2437000000000005</c:v>
                </c:pt>
                <c:pt idx="3">
                  <c:v>2.6701000000000001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1D-4DC8-AD55-0A9CD42BD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200"/>
              <a:t>Αναπροσαρμογή Καυσίμων - Χαμηλή Τάση  (</a:t>
            </a:r>
            <a:r>
              <a:rPr lang="en-US" sz="1200"/>
              <a:t>c/kWh)</a:t>
            </a:r>
          </a:p>
        </c:rich>
      </c:tx>
      <c:layout>
        <c:manualLayout>
          <c:xMode val="edge"/>
          <c:yMode val="edge"/>
          <c:x val="0.1365042326602473"/>
          <c:y val="2.92656960338836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'2013-26'!$O$2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'2013-26'!$O$4:$O$163</c:f>
              <c:numCache>
                <c:formatCode>0.0000</c:formatCode>
                <c:ptCount val="160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  <c:pt idx="12">
                  <c:v>3.8380999999999998</c:v>
                </c:pt>
                <c:pt idx="13">
                  <c:v>4.3851999999999993</c:v>
                </c:pt>
                <c:pt idx="14">
                  <c:v>4.6315</c:v>
                </c:pt>
                <c:pt idx="15">
                  <c:v>4.4054000000000002</c:v>
                </c:pt>
                <c:pt idx="16">
                  <c:v>4.4935</c:v>
                </c:pt>
                <c:pt idx="17">
                  <c:v>4.9277999999999995</c:v>
                </c:pt>
                <c:pt idx="18">
                  <c:v>5.33</c:v>
                </c:pt>
                <c:pt idx="19">
                  <c:v>5.2299999999999995</c:v>
                </c:pt>
                <c:pt idx="20">
                  <c:v>4.9824999999999999</c:v>
                </c:pt>
                <c:pt idx="21">
                  <c:v>4.8730000000000002</c:v>
                </c:pt>
                <c:pt idx="22">
                  <c:v>3.62</c:v>
                </c:pt>
                <c:pt idx="23">
                  <c:v>3.5831</c:v>
                </c:pt>
                <c:pt idx="24">
                  <c:v>2.3395000000000001</c:v>
                </c:pt>
                <c:pt idx="25">
                  <c:v>0.94009999999999994</c:v>
                </c:pt>
                <c:pt idx="26">
                  <c:v>0.74139999999999995</c:v>
                </c:pt>
                <c:pt idx="27">
                  <c:v>0.42120000000000007</c:v>
                </c:pt>
                <c:pt idx="28">
                  <c:v>0.26190000000000002</c:v>
                </c:pt>
                <c:pt idx="29">
                  <c:v>0.66500000000000004</c:v>
                </c:pt>
                <c:pt idx="30">
                  <c:v>0.57619999999999993</c:v>
                </c:pt>
                <c:pt idx="31">
                  <c:v>1.2298999999999998</c:v>
                </c:pt>
                <c:pt idx="32">
                  <c:v>0.1071</c:v>
                </c:pt>
                <c:pt idx="33">
                  <c:v>-0.15379999999999999</c:v>
                </c:pt>
                <c:pt idx="34">
                  <c:v>-0.87309999999999999</c:v>
                </c:pt>
                <c:pt idx="35">
                  <c:v>-0.90720000000000001</c:v>
                </c:pt>
                <c:pt idx="36">
                  <c:v>-1.8976</c:v>
                </c:pt>
                <c:pt idx="37">
                  <c:v>-2.2164000000000001</c:v>
                </c:pt>
                <c:pt idx="38">
                  <c:v>-3.2205000000000004</c:v>
                </c:pt>
                <c:pt idx="39">
                  <c:v>-2.8967999999999998</c:v>
                </c:pt>
                <c:pt idx="40">
                  <c:v>-3.0895999999999999</c:v>
                </c:pt>
                <c:pt idx="41">
                  <c:v>-2.5150000000000001</c:v>
                </c:pt>
                <c:pt idx="42">
                  <c:v>-1.3167</c:v>
                </c:pt>
                <c:pt idx="43">
                  <c:v>-1.1958</c:v>
                </c:pt>
                <c:pt idx="44">
                  <c:v>-1.0281</c:v>
                </c:pt>
                <c:pt idx="45">
                  <c:v>-1.0583</c:v>
                </c:pt>
                <c:pt idx="46">
                  <c:v>-0.55569999999999997</c:v>
                </c:pt>
                <c:pt idx="47">
                  <c:v>-0.58340000000000003</c:v>
                </c:pt>
                <c:pt idx="48">
                  <c:v>0.22050000000000006</c:v>
                </c:pt>
                <c:pt idx="49">
                  <c:v>1.0611000000000002</c:v>
                </c:pt>
                <c:pt idx="50">
                  <c:v>0.99840000000000007</c:v>
                </c:pt>
                <c:pt idx="51">
                  <c:v>0.57730000000000015</c:v>
                </c:pt>
                <c:pt idx="52">
                  <c:v>0.66679999999999984</c:v>
                </c:pt>
                <c:pt idx="53">
                  <c:v>0.20609999999999995</c:v>
                </c:pt>
                <c:pt idx="54">
                  <c:v>0.35589999999999999</c:v>
                </c:pt>
                <c:pt idx="55">
                  <c:v>0.12760000000000002</c:v>
                </c:pt>
                <c:pt idx="56">
                  <c:v>-1.1599999999999985E-2</c:v>
                </c:pt>
                <c:pt idx="57">
                  <c:v>5.8599999999999985E-2</c:v>
                </c:pt>
                <c:pt idx="58">
                  <c:v>-0.1346</c:v>
                </c:pt>
                <c:pt idx="59">
                  <c:v>0.19670000000000001</c:v>
                </c:pt>
                <c:pt idx="60">
                  <c:v>0.6543000000000001</c:v>
                </c:pt>
                <c:pt idx="61">
                  <c:v>0.67869999999999986</c:v>
                </c:pt>
                <c:pt idx="62">
                  <c:v>0.65029999999999999</c:v>
                </c:pt>
                <c:pt idx="63">
                  <c:v>0.65349999999999986</c:v>
                </c:pt>
                <c:pt idx="64">
                  <c:v>1.3846000000000003</c:v>
                </c:pt>
                <c:pt idx="65">
                  <c:v>1.5912999999999997</c:v>
                </c:pt>
                <c:pt idx="66">
                  <c:v>2.1156000000000001</c:v>
                </c:pt>
                <c:pt idx="67">
                  <c:v>3.2128000000000001</c:v>
                </c:pt>
                <c:pt idx="68">
                  <c:v>2.92</c:v>
                </c:pt>
                <c:pt idx="69">
                  <c:v>3.0313000000000003</c:v>
                </c:pt>
                <c:pt idx="70">
                  <c:v>3.621</c:v>
                </c:pt>
                <c:pt idx="71">
                  <c:v>3.3798999999999997</c:v>
                </c:pt>
                <c:pt idx="72">
                  <c:v>1.9524000000000001</c:v>
                </c:pt>
                <c:pt idx="73">
                  <c:v>1.9968999999999999</c:v>
                </c:pt>
                <c:pt idx="74">
                  <c:v>1.4270999999999998</c:v>
                </c:pt>
                <c:pt idx="75">
                  <c:v>1.4818</c:v>
                </c:pt>
                <c:pt idx="76">
                  <c:v>2.1381999999999999</c:v>
                </c:pt>
                <c:pt idx="77">
                  <c:v>2.4056000000000006</c:v>
                </c:pt>
                <c:pt idx="78">
                  <c:v>2.044</c:v>
                </c:pt>
                <c:pt idx="79">
                  <c:v>2.488</c:v>
                </c:pt>
                <c:pt idx="80">
                  <c:v>2.6877</c:v>
                </c:pt>
                <c:pt idx="81">
                  <c:v>2.6409999999999996</c:v>
                </c:pt>
                <c:pt idx="82">
                  <c:v>2.1699999999999995</c:v>
                </c:pt>
                <c:pt idx="83">
                  <c:v>2.2160000000000002</c:v>
                </c:pt>
                <c:pt idx="84">
                  <c:v>2.5669999999999997</c:v>
                </c:pt>
                <c:pt idx="85">
                  <c:v>3.4330999999999996</c:v>
                </c:pt>
                <c:pt idx="86">
                  <c:v>2.9808999999999997</c:v>
                </c:pt>
                <c:pt idx="87">
                  <c:v>1.9602000000000006</c:v>
                </c:pt>
                <c:pt idx="88">
                  <c:v>1.1242000000000003</c:v>
                </c:pt>
                <c:pt idx="89">
                  <c:v>0.21689999999999987</c:v>
                </c:pt>
                <c:pt idx="90">
                  <c:v>-0.25769999999999998</c:v>
                </c:pt>
                <c:pt idx="91">
                  <c:v>-0.56579999999999986</c:v>
                </c:pt>
                <c:pt idx="92">
                  <c:v>-0.52739999999999987</c:v>
                </c:pt>
                <c:pt idx="93">
                  <c:v>-0.73970000000000014</c:v>
                </c:pt>
                <c:pt idx="94">
                  <c:v>-0.69940000000000013</c:v>
                </c:pt>
                <c:pt idx="95">
                  <c:v>-0.76449999999999996</c:v>
                </c:pt>
                <c:pt idx="96">
                  <c:v>-0.55519999999999992</c:v>
                </c:pt>
                <c:pt idx="97">
                  <c:v>-5.829999999999988E-2</c:v>
                </c:pt>
                <c:pt idx="98">
                  <c:v>0.53269999999999973</c:v>
                </c:pt>
                <c:pt idx="99">
                  <c:v>0.60220000000000007</c:v>
                </c:pt>
                <c:pt idx="100">
                  <c:v>1.0485000000000004</c:v>
                </c:pt>
                <c:pt idx="101">
                  <c:v>1.2190999999999994</c:v>
                </c:pt>
                <c:pt idx="102">
                  <c:v>1.7650000000000003</c:v>
                </c:pt>
                <c:pt idx="103">
                  <c:v>2.3019999999999996</c:v>
                </c:pt>
                <c:pt idx="104">
                  <c:v>2.8340000000000001</c:v>
                </c:pt>
                <c:pt idx="105">
                  <c:v>3.0236999999999998</c:v>
                </c:pt>
                <c:pt idx="106">
                  <c:v>3.7079992799999997</c:v>
                </c:pt>
                <c:pt idx="107">
                  <c:v>4.2100999999999997</c:v>
                </c:pt>
                <c:pt idx="108">
                  <c:v>4.1127999999999991</c:v>
                </c:pt>
                <c:pt idx="109">
                  <c:v>4.7772999999999994</c:v>
                </c:pt>
                <c:pt idx="110">
                  <c:v>5.6986999999999997</c:v>
                </c:pt>
                <c:pt idx="111">
                  <c:v>7.0481999999999996</c:v>
                </c:pt>
                <c:pt idx="112">
                  <c:v>7.2944000000000004</c:v>
                </c:pt>
                <c:pt idx="113">
                  <c:v>9.7956000000000003</c:v>
                </c:pt>
                <c:pt idx="114">
                  <c:v>12.070600000000001</c:v>
                </c:pt>
                <c:pt idx="115">
                  <c:v>11.1343</c:v>
                </c:pt>
                <c:pt idx="116">
                  <c:v>11.502700000000001</c:v>
                </c:pt>
                <c:pt idx="117">
                  <c:v>11.0153</c:v>
                </c:pt>
                <c:pt idx="118">
                  <c:v>10.4384</c:v>
                </c:pt>
                <c:pt idx="119">
                  <c:v>9.6658000000000008</c:v>
                </c:pt>
                <c:pt idx="120">
                  <c:v>9.1332000000000004</c:v>
                </c:pt>
                <c:pt idx="121">
                  <c:v>8.7014999999999993</c:v>
                </c:pt>
                <c:pt idx="122">
                  <c:v>7.5974000000000004</c:v>
                </c:pt>
                <c:pt idx="123">
                  <c:v>8.0204000000000004</c:v>
                </c:pt>
                <c:pt idx="124">
                  <c:v>6.9135</c:v>
                </c:pt>
                <c:pt idx="125">
                  <c:v>6.6365999999999996</c:v>
                </c:pt>
                <c:pt idx="126">
                  <c:v>6.3387000000000002</c:v>
                </c:pt>
                <c:pt idx="127">
                  <c:v>6.8353999999999999</c:v>
                </c:pt>
                <c:pt idx="128">
                  <c:v>7.8800999999999997</c:v>
                </c:pt>
                <c:pt idx="129">
                  <c:v>9.2890999999999995</c:v>
                </c:pt>
                <c:pt idx="130">
                  <c:v>8.4242000000000008</c:v>
                </c:pt>
                <c:pt idx="131">
                  <c:v>8.2215000000000007</c:v>
                </c:pt>
                <c:pt idx="132">
                  <c:v>7.6235999999999997</c:v>
                </c:pt>
                <c:pt idx="133">
                  <c:v>7.5430999999999999</c:v>
                </c:pt>
                <c:pt idx="134">
                  <c:v>7.5735999999999999</c:v>
                </c:pt>
                <c:pt idx="135">
                  <c:v>7.1285999999999996</c:v>
                </c:pt>
                <c:pt idx="136">
                  <c:v>7.2259000000000002</c:v>
                </c:pt>
                <c:pt idx="137">
                  <c:v>7.4623999999999997</c:v>
                </c:pt>
                <c:pt idx="138">
                  <c:v>7.2923</c:v>
                </c:pt>
                <c:pt idx="139">
                  <c:v>7.0143000000000004</c:v>
                </c:pt>
                <c:pt idx="140">
                  <c:v>6.7106000000000003</c:v>
                </c:pt>
                <c:pt idx="141">
                  <c:v>5.9702999999999999</c:v>
                </c:pt>
                <c:pt idx="142">
                  <c:v>5.8585000000000003</c:v>
                </c:pt>
                <c:pt idx="143">
                  <c:v>5.6375999999999999</c:v>
                </c:pt>
                <c:pt idx="144">
                  <c:v>5.6878000000000002</c:v>
                </c:pt>
                <c:pt idx="145">
                  <c:v>6.1253000000000002</c:v>
                </c:pt>
                <c:pt idx="146">
                  <c:v>6.1196000000000002</c:v>
                </c:pt>
                <c:pt idx="147">
                  <c:v>6.3518999999999997</c:v>
                </c:pt>
                <c:pt idx="148">
                  <c:v>5.6906999999999996</c:v>
                </c:pt>
                <c:pt idx="149">
                  <c:v>4.7508999999999997</c:v>
                </c:pt>
                <c:pt idx="150">
                  <c:v>4.3099999999999996</c:v>
                </c:pt>
                <c:pt idx="151">
                  <c:v>4.4682000000000004</c:v>
                </c:pt>
                <c:pt idx="152">
                  <c:v>4.4275000000000002</c:v>
                </c:pt>
                <c:pt idx="153">
                  <c:v>4.2333999999999996</c:v>
                </c:pt>
                <c:pt idx="154">
                  <c:v>3.9358</c:v>
                </c:pt>
                <c:pt idx="155">
                  <c:v>4.0960999999999999</c:v>
                </c:pt>
                <c:pt idx="156">
                  <c:v>3.17</c:v>
                </c:pt>
                <c:pt idx="157">
                  <c:v>2.8563999999999998</c:v>
                </c:pt>
                <c:pt idx="158">
                  <c:v>2.6137999999999999</c:v>
                </c:pt>
                <c:pt idx="159">
                  <c:v>1.4608000000000001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9-4981-A52D-0E726B584EFA}"/>
            </c:ext>
          </c:extLst>
        </c:ser>
        <c:ser>
          <c:idx val="4"/>
          <c:order val="1"/>
          <c:tx>
            <c:strRef>
              <c:f>'2013-26'!$P$2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'2013-26'!$P$4:$P$163</c:f>
              <c:numCache>
                <c:formatCode>0.0000</c:formatCode>
                <c:ptCount val="160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  <c:pt idx="12">
                  <c:v>9.64E-2</c:v>
                </c:pt>
                <c:pt idx="13">
                  <c:v>0.15229999999999999</c:v>
                </c:pt>
                <c:pt idx="14">
                  <c:v>0.17730000000000001</c:v>
                </c:pt>
                <c:pt idx="15">
                  <c:v>0.11070000000000001</c:v>
                </c:pt>
                <c:pt idx="16">
                  <c:v>0.1166</c:v>
                </c:pt>
                <c:pt idx="17">
                  <c:v>0.10589999999999999</c:v>
                </c:pt>
                <c:pt idx="18">
                  <c:v>9.5200000000000007E-2</c:v>
                </c:pt>
                <c:pt idx="19">
                  <c:v>7.3800000000000004E-2</c:v>
                </c:pt>
                <c:pt idx="20">
                  <c:v>7.2599999999999998E-2</c:v>
                </c:pt>
                <c:pt idx="21">
                  <c:v>8.4500000000000006E-2</c:v>
                </c:pt>
                <c:pt idx="22">
                  <c:v>9.5200000000000007E-2</c:v>
                </c:pt>
                <c:pt idx="23">
                  <c:v>0.10829999999999999</c:v>
                </c:pt>
                <c:pt idx="24">
                  <c:v>9.7600000000000006E-2</c:v>
                </c:pt>
                <c:pt idx="25">
                  <c:v>0.13689999999999999</c:v>
                </c:pt>
                <c:pt idx="26">
                  <c:v>0.15590000000000001</c:v>
                </c:pt>
                <c:pt idx="27">
                  <c:v>0.1595</c:v>
                </c:pt>
                <c:pt idx="28">
                  <c:v>0.17369999999999999</c:v>
                </c:pt>
                <c:pt idx="29">
                  <c:v>0.11</c:v>
                </c:pt>
                <c:pt idx="30">
                  <c:v>0.1013</c:v>
                </c:pt>
                <c:pt idx="31">
                  <c:v>0.08</c:v>
                </c:pt>
                <c:pt idx="32">
                  <c:v>7.1800000000000003E-2</c:v>
                </c:pt>
                <c:pt idx="33">
                  <c:v>0.218</c:v>
                </c:pt>
                <c:pt idx="34">
                  <c:v>0.26329999999999998</c:v>
                </c:pt>
                <c:pt idx="35">
                  <c:v>0.3175</c:v>
                </c:pt>
                <c:pt idx="36">
                  <c:v>0.2646</c:v>
                </c:pt>
                <c:pt idx="37">
                  <c:v>0.29110000000000003</c:v>
                </c:pt>
                <c:pt idx="38">
                  <c:v>0.2797</c:v>
                </c:pt>
                <c:pt idx="39">
                  <c:v>0.4486</c:v>
                </c:pt>
                <c:pt idx="40">
                  <c:v>0.43469999999999998</c:v>
                </c:pt>
                <c:pt idx="41">
                  <c:v>0.28349999999999997</c:v>
                </c:pt>
                <c:pt idx="42">
                  <c:v>0.2117</c:v>
                </c:pt>
                <c:pt idx="43">
                  <c:v>0.1739</c:v>
                </c:pt>
                <c:pt idx="44">
                  <c:v>0.18770000000000001</c:v>
                </c:pt>
                <c:pt idx="45">
                  <c:v>0.34899999999999998</c:v>
                </c:pt>
                <c:pt idx="46">
                  <c:v>0.49769999999999998</c:v>
                </c:pt>
                <c:pt idx="47">
                  <c:v>0.4511</c:v>
                </c:pt>
                <c:pt idx="48">
                  <c:v>0.27089999999999997</c:v>
                </c:pt>
                <c:pt idx="49">
                  <c:v>0.2586</c:v>
                </c:pt>
                <c:pt idx="50">
                  <c:v>0.47620000000000001</c:v>
                </c:pt>
                <c:pt idx="51">
                  <c:v>0.311</c:v>
                </c:pt>
                <c:pt idx="52">
                  <c:v>0.26500000000000001</c:v>
                </c:pt>
                <c:pt idx="53">
                  <c:v>0.2112</c:v>
                </c:pt>
                <c:pt idx="54">
                  <c:v>0.15359999999999999</c:v>
                </c:pt>
                <c:pt idx="55">
                  <c:v>0.15870000000000001</c:v>
                </c:pt>
                <c:pt idx="56">
                  <c:v>0.2266</c:v>
                </c:pt>
                <c:pt idx="57">
                  <c:v>0.43240000000000001</c:v>
                </c:pt>
                <c:pt idx="58">
                  <c:v>0.47270000000000001</c:v>
                </c:pt>
                <c:pt idx="59">
                  <c:v>0.46920000000000001</c:v>
                </c:pt>
                <c:pt idx="60">
                  <c:v>0.3347</c:v>
                </c:pt>
                <c:pt idx="61">
                  <c:v>0.40100000000000002</c:v>
                </c:pt>
                <c:pt idx="62">
                  <c:v>0.64049999999999996</c:v>
                </c:pt>
                <c:pt idx="63">
                  <c:v>0.7903</c:v>
                </c:pt>
                <c:pt idx="64">
                  <c:v>0.74509999999999998</c:v>
                </c:pt>
                <c:pt idx="65">
                  <c:v>0.60609999999999997</c:v>
                </c:pt>
                <c:pt idx="66">
                  <c:v>0.57089999999999996</c:v>
                </c:pt>
                <c:pt idx="67">
                  <c:v>0.74039999999999995</c:v>
                </c:pt>
                <c:pt idx="68">
                  <c:v>0.92930000000000001</c:v>
                </c:pt>
                <c:pt idx="69">
                  <c:v>1.5444</c:v>
                </c:pt>
                <c:pt idx="70">
                  <c:v>1.5137</c:v>
                </c:pt>
                <c:pt idx="71">
                  <c:v>1.5421</c:v>
                </c:pt>
                <c:pt idx="72">
                  <c:v>1.3546</c:v>
                </c:pt>
                <c:pt idx="73">
                  <c:v>1.2197</c:v>
                </c:pt>
                <c:pt idx="74">
                  <c:v>1.5095000000000001</c:v>
                </c:pt>
                <c:pt idx="75">
                  <c:v>1.6785000000000001</c:v>
                </c:pt>
                <c:pt idx="76">
                  <c:v>1.9493</c:v>
                </c:pt>
                <c:pt idx="77">
                  <c:v>1.6937</c:v>
                </c:pt>
                <c:pt idx="78">
                  <c:v>1.0118</c:v>
                </c:pt>
                <c:pt idx="79">
                  <c:v>1.1315999999999999</c:v>
                </c:pt>
                <c:pt idx="80">
                  <c:v>1.4443999999999999</c:v>
                </c:pt>
                <c:pt idx="81">
                  <c:v>1.8974</c:v>
                </c:pt>
                <c:pt idx="82">
                  <c:v>2.1429</c:v>
                </c:pt>
                <c:pt idx="83">
                  <c:v>2.1440999999999999</c:v>
                </c:pt>
                <c:pt idx="84">
                  <c:v>1.6128</c:v>
                </c:pt>
                <c:pt idx="85">
                  <c:v>1.2685999999999999</c:v>
                </c:pt>
                <c:pt idx="86">
                  <c:v>1.6353</c:v>
                </c:pt>
                <c:pt idx="87">
                  <c:v>2.0886999999999998</c:v>
                </c:pt>
                <c:pt idx="88">
                  <c:v>2.2753999999999999</c:v>
                </c:pt>
                <c:pt idx="89">
                  <c:v>1.2476</c:v>
                </c:pt>
                <c:pt idx="90">
                  <c:v>0.92959999999999998</c:v>
                </c:pt>
                <c:pt idx="91">
                  <c:v>1.1380999999999999</c:v>
                </c:pt>
                <c:pt idx="92">
                  <c:v>1.2019</c:v>
                </c:pt>
                <c:pt idx="93">
                  <c:v>2.0607000000000002</c:v>
                </c:pt>
                <c:pt idx="94">
                  <c:v>2.4578000000000002</c:v>
                </c:pt>
                <c:pt idx="95">
                  <c:v>2.7639</c:v>
                </c:pt>
                <c:pt idx="96">
                  <c:v>2.1587000000000001</c:v>
                </c:pt>
                <c:pt idx="97">
                  <c:v>2.0705</c:v>
                </c:pt>
                <c:pt idx="98">
                  <c:v>3.0668000000000002</c:v>
                </c:pt>
                <c:pt idx="99">
                  <c:v>3.2069999999999999</c:v>
                </c:pt>
                <c:pt idx="100">
                  <c:v>3.6709999999999998</c:v>
                </c:pt>
                <c:pt idx="101">
                  <c:v>3.7282000000000002</c:v>
                </c:pt>
                <c:pt idx="102">
                  <c:v>2.964</c:v>
                </c:pt>
                <c:pt idx="103">
                  <c:v>2.234</c:v>
                </c:pt>
                <c:pt idx="104">
                  <c:v>2.7787999999999999</c:v>
                </c:pt>
                <c:pt idx="105">
                  <c:v>6.1878000000000002</c:v>
                </c:pt>
                <c:pt idx="106">
                  <c:v>7.3325068800000004</c:v>
                </c:pt>
                <c:pt idx="107">
                  <c:v>6.3338000000000001</c:v>
                </c:pt>
                <c:pt idx="108">
                  <c:v>5.1105999999999998</c:v>
                </c:pt>
                <c:pt idx="109">
                  <c:v>3.8241000000000001</c:v>
                </c:pt>
                <c:pt idx="110">
                  <c:v>6.4358000000000004</c:v>
                </c:pt>
                <c:pt idx="111">
                  <c:v>5.6898</c:v>
                </c:pt>
                <c:pt idx="112">
                  <c:v>6.8018000000000001</c:v>
                </c:pt>
                <c:pt idx="113">
                  <c:v>8.5892999999999997</c:v>
                </c:pt>
                <c:pt idx="114">
                  <c:v>6.0148000000000001</c:v>
                </c:pt>
                <c:pt idx="115">
                  <c:v>6.9589999999999996</c:v>
                </c:pt>
                <c:pt idx="116">
                  <c:v>5.3136999999999999</c:v>
                </c:pt>
                <c:pt idx="117">
                  <c:v>5.3918999999999997</c:v>
                </c:pt>
                <c:pt idx="118">
                  <c:v>5.8346</c:v>
                </c:pt>
                <c:pt idx="119">
                  <c:v>6.625</c:v>
                </c:pt>
                <c:pt idx="120">
                  <c:v>6.8663999999999996</c:v>
                </c:pt>
                <c:pt idx="121">
                  <c:v>7.8548999999999998</c:v>
                </c:pt>
                <c:pt idx="122">
                  <c:v>7.3369999999999997</c:v>
                </c:pt>
                <c:pt idx="123">
                  <c:v>7.4131</c:v>
                </c:pt>
                <c:pt idx="124">
                  <c:v>7.1375000000000002</c:v>
                </c:pt>
                <c:pt idx="125">
                  <c:v>7.4707999999999997</c:v>
                </c:pt>
                <c:pt idx="126">
                  <c:v>7.0247999999999999</c:v>
                </c:pt>
                <c:pt idx="127">
                  <c:v>7.0213999999999999</c:v>
                </c:pt>
                <c:pt idx="128">
                  <c:v>6.6820000000000004</c:v>
                </c:pt>
                <c:pt idx="129">
                  <c:v>6.6443000000000003</c:v>
                </c:pt>
                <c:pt idx="130">
                  <c:v>6.2270000000000003</c:v>
                </c:pt>
                <c:pt idx="131">
                  <c:v>5.5891000000000002</c:v>
                </c:pt>
                <c:pt idx="132">
                  <c:v>5.01</c:v>
                </c:pt>
                <c:pt idx="133">
                  <c:v>4.1848000000000001</c:v>
                </c:pt>
                <c:pt idx="134">
                  <c:v>4.5942999999999996</c:v>
                </c:pt>
                <c:pt idx="135">
                  <c:v>5.3192000000000004</c:v>
                </c:pt>
                <c:pt idx="136">
                  <c:v>5.5915999999999997</c:v>
                </c:pt>
                <c:pt idx="137">
                  <c:v>5.3598999999999997</c:v>
                </c:pt>
                <c:pt idx="138">
                  <c:v>5.1760999999999999</c:v>
                </c:pt>
                <c:pt idx="139">
                  <c:v>5.6115000000000004</c:v>
                </c:pt>
                <c:pt idx="140">
                  <c:v>5.0632000000000001</c:v>
                </c:pt>
                <c:pt idx="141">
                  <c:v>5.0627000000000004</c:v>
                </c:pt>
                <c:pt idx="142">
                  <c:v>5.3853999999999997</c:v>
                </c:pt>
                <c:pt idx="143">
                  <c:v>5.4546000000000001</c:v>
                </c:pt>
                <c:pt idx="144">
                  <c:v>5.7925000000000004</c:v>
                </c:pt>
                <c:pt idx="145">
                  <c:v>5.6220999999999997</c:v>
                </c:pt>
                <c:pt idx="146">
                  <c:v>5.2130999999999998</c:v>
                </c:pt>
                <c:pt idx="147">
                  <c:v>5.3002000000000002</c:v>
                </c:pt>
                <c:pt idx="148">
                  <c:v>5.7720000000000002</c:v>
                </c:pt>
                <c:pt idx="149">
                  <c:v>6.0759999999999996</c:v>
                </c:pt>
                <c:pt idx="150">
                  <c:v>5.6860999999999997</c:v>
                </c:pt>
                <c:pt idx="151">
                  <c:v>5.8507999999999996</c:v>
                </c:pt>
                <c:pt idx="152">
                  <c:v>6.2401</c:v>
                </c:pt>
                <c:pt idx="153">
                  <c:v>6.4222000000000001</c:v>
                </c:pt>
                <c:pt idx="154">
                  <c:v>6.5415000000000001</c:v>
                </c:pt>
                <c:pt idx="155">
                  <c:v>6.7431000000000001</c:v>
                </c:pt>
                <c:pt idx="156">
                  <c:v>6.8536999999999999</c:v>
                </c:pt>
                <c:pt idx="157">
                  <c:v>5.7656000000000001</c:v>
                </c:pt>
                <c:pt idx="158">
                  <c:v>5.5198999999999998</c:v>
                </c:pt>
                <c:pt idx="159">
                  <c:v>0.89980000000000004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9-4981-A52D-0E726B584EFA}"/>
            </c:ext>
          </c:extLst>
        </c:ser>
        <c:ser>
          <c:idx val="5"/>
          <c:order val="2"/>
          <c:tx>
            <c:strRef>
              <c:f>'2013-26'!$N$2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'2013-26'!$N$4:$N$163</c:f>
              <c:numCache>
                <c:formatCode>0.0000</c:formatCode>
                <c:ptCount val="160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  <c:pt idx="12">
                  <c:v>4.8384999999999998</c:v>
                </c:pt>
                <c:pt idx="13">
                  <c:v>4.6208</c:v>
                </c:pt>
                <c:pt idx="14">
                  <c:v>4.9028</c:v>
                </c:pt>
                <c:pt idx="15">
                  <c:v>4.5945999999999998</c:v>
                </c:pt>
                <c:pt idx="16">
                  <c:v>4.6909999999999998</c:v>
                </c:pt>
                <c:pt idx="17">
                  <c:v>5.1349</c:v>
                </c:pt>
                <c:pt idx="18">
                  <c:v>5.5430000000000001</c:v>
                </c:pt>
                <c:pt idx="19">
                  <c:v>5.4169</c:v>
                </c:pt>
                <c:pt idx="20">
                  <c:v>5.1657999999999999</c:v>
                </c:pt>
                <c:pt idx="21">
                  <c:v>5.0646000000000004</c:v>
                </c:pt>
                <c:pt idx="22">
                  <c:v>3.7711000000000001</c:v>
                </c:pt>
                <c:pt idx="23">
                  <c:v>3.7627999999999999</c:v>
                </c:pt>
                <c:pt idx="24">
                  <c:v>2.5215999999999998</c:v>
                </c:pt>
                <c:pt idx="25">
                  <c:v>1.1578999999999999</c:v>
                </c:pt>
                <c:pt idx="26">
                  <c:v>0.96389999999999998</c:v>
                </c:pt>
                <c:pt idx="27">
                  <c:v>0.65090000000000003</c:v>
                </c:pt>
                <c:pt idx="28">
                  <c:v>0.48080000000000001</c:v>
                </c:pt>
                <c:pt idx="29">
                  <c:v>0.83499999999999996</c:v>
                </c:pt>
                <c:pt idx="30">
                  <c:v>0.745</c:v>
                </c:pt>
                <c:pt idx="31">
                  <c:v>1.4098999999999999</c:v>
                </c:pt>
                <c:pt idx="32">
                  <c:v>0.2747</c:v>
                </c:pt>
                <c:pt idx="33">
                  <c:v>0.17510000000000001</c:v>
                </c:pt>
                <c:pt idx="34">
                  <c:v>-0.52290000000000003</c:v>
                </c:pt>
                <c:pt idx="35">
                  <c:v>-0.5141</c:v>
                </c:pt>
                <c:pt idx="36">
                  <c:v>-1.5687</c:v>
                </c:pt>
                <c:pt idx="37">
                  <c:v>-1.8346</c:v>
                </c:pt>
                <c:pt idx="38">
                  <c:v>-2.8854000000000002</c:v>
                </c:pt>
                <c:pt idx="39">
                  <c:v>-2.3586999999999998</c:v>
                </c:pt>
                <c:pt idx="40">
                  <c:v>-2.5969000000000002</c:v>
                </c:pt>
                <c:pt idx="41">
                  <c:v>-2.1747999999999998</c:v>
                </c:pt>
                <c:pt idx="42">
                  <c:v>-0.98909999999999998</c:v>
                </c:pt>
                <c:pt idx="43">
                  <c:v>-0.91349999999999998</c:v>
                </c:pt>
                <c:pt idx="44">
                  <c:v>-0.73080000000000001</c:v>
                </c:pt>
                <c:pt idx="45">
                  <c:v>-0.60350000000000004</c:v>
                </c:pt>
                <c:pt idx="46">
                  <c:v>3.4000000000000002E-2</c:v>
                </c:pt>
                <c:pt idx="47">
                  <c:v>-5.67E-2</c:v>
                </c:pt>
                <c:pt idx="48">
                  <c:v>0.62370000000000003</c:v>
                </c:pt>
                <c:pt idx="49">
                  <c:v>1.4554</c:v>
                </c:pt>
                <c:pt idx="50">
                  <c:v>1.5885</c:v>
                </c:pt>
                <c:pt idx="51">
                  <c:v>0.99970000000000003</c:v>
                </c:pt>
                <c:pt idx="52">
                  <c:v>1.0290999999999999</c:v>
                </c:pt>
                <c:pt idx="53">
                  <c:v>0.50049999999999994</c:v>
                </c:pt>
                <c:pt idx="54">
                  <c:v>0.63619999999999999</c:v>
                </c:pt>
                <c:pt idx="55">
                  <c:v>0.41860000000000003</c:v>
                </c:pt>
                <c:pt idx="56">
                  <c:v>0.33810000000000001</c:v>
                </c:pt>
                <c:pt idx="57">
                  <c:v>0.621</c:v>
                </c:pt>
                <c:pt idx="58">
                  <c:v>0.41860000000000003</c:v>
                </c:pt>
                <c:pt idx="59">
                  <c:v>0.75790000000000002</c:v>
                </c:pt>
                <c:pt idx="60">
                  <c:v>1.0983000000000001</c:v>
                </c:pt>
                <c:pt idx="61">
                  <c:v>1.1700999999999999</c:v>
                </c:pt>
                <c:pt idx="62">
                  <c:v>1.3755999999999999</c:v>
                </c:pt>
                <c:pt idx="63">
                  <c:v>1.5471999999999999</c:v>
                </c:pt>
                <c:pt idx="64">
                  <c:v>2.2463000000000002</c:v>
                </c:pt>
                <c:pt idx="65">
                  <c:v>2.3073999999999999</c:v>
                </c:pt>
                <c:pt idx="66">
                  <c:v>2.7949000000000002</c:v>
                </c:pt>
                <c:pt idx="67">
                  <c:v>4.0986000000000002</c:v>
                </c:pt>
                <c:pt idx="68">
                  <c:v>3.9733000000000001</c:v>
                </c:pt>
                <c:pt idx="69">
                  <c:v>4.7099000000000002</c:v>
                </c:pt>
                <c:pt idx="70">
                  <c:v>5.2511999999999999</c:v>
                </c:pt>
                <c:pt idx="71">
                  <c:v>5.0298999999999996</c:v>
                </c:pt>
                <c:pt idx="72">
                  <c:v>3.4321000000000002</c:v>
                </c:pt>
                <c:pt idx="73">
                  <c:v>3.2864</c:v>
                </c:pt>
                <c:pt idx="74">
                  <c:v>2.9693999999999998</c:v>
                </c:pt>
                <c:pt idx="75">
                  <c:v>3.1966000000000001</c:v>
                </c:pt>
                <c:pt idx="76">
                  <c:v>4.1429999999999998</c:v>
                </c:pt>
                <c:pt idx="77">
                  <c:v>4.2278000000000002</c:v>
                </c:pt>
                <c:pt idx="78">
                  <c:v>3.1775000000000002</c:v>
                </c:pt>
                <c:pt idx="79">
                  <c:v>3.7454999999999998</c:v>
                </c:pt>
                <c:pt idx="80">
                  <c:v>4.2549999999999999</c:v>
                </c:pt>
                <c:pt idx="81">
                  <c:v>4.6761999999999997</c:v>
                </c:pt>
                <c:pt idx="82">
                  <c:v>4.4029999999999996</c:v>
                </c:pt>
                <c:pt idx="83">
                  <c:v>4.4481000000000002</c:v>
                </c:pt>
                <c:pt idx="84">
                  <c:v>4.2915999999999999</c:v>
                </c:pt>
                <c:pt idx="85">
                  <c:v>4.8441999999999998</c:v>
                </c:pt>
                <c:pt idx="86">
                  <c:v>4.7664999999999997</c:v>
                </c:pt>
                <c:pt idx="87">
                  <c:v>4.2304000000000004</c:v>
                </c:pt>
                <c:pt idx="88">
                  <c:v>3.5234000000000001</c:v>
                </c:pt>
                <c:pt idx="89">
                  <c:v>1.5832999999999999</c:v>
                </c:pt>
                <c:pt idx="90">
                  <c:v>0.80349999999999999</c:v>
                </c:pt>
                <c:pt idx="91">
                  <c:v>0.6764</c:v>
                </c:pt>
                <c:pt idx="92">
                  <c:v>0.78480000000000005</c:v>
                </c:pt>
                <c:pt idx="93">
                  <c:v>1.4771000000000001</c:v>
                </c:pt>
                <c:pt idx="94">
                  <c:v>1.8982000000000001</c:v>
                </c:pt>
                <c:pt idx="95">
                  <c:v>2.1181000000000001</c:v>
                </c:pt>
                <c:pt idx="96">
                  <c:v>1.7351000000000001</c:v>
                </c:pt>
                <c:pt idx="97">
                  <c:v>2.1379000000000001</c:v>
                </c:pt>
                <c:pt idx="98">
                  <c:v>3.7039</c:v>
                </c:pt>
                <c:pt idx="99">
                  <c:v>3.9097</c:v>
                </c:pt>
                <c:pt idx="100">
                  <c:v>4.7903000000000002</c:v>
                </c:pt>
                <c:pt idx="101">
                  <c:v>5.0214999999999996</c:v>
                </c:pt>
                <c:pt idx="102">
                  <c:v>4.8531000000000004</c:v>
                </c:pt>
                <c:pt idx="103">
                  <c:v>4.6517999999999997</c:v>
                </c:pt>
                <c:pt idx="104">
                  <c:v>5.7443</c:v>
                </c:pt>
                <c:pt idx="105">
                  <c:v>9.3445999999999998</c:v>
                </c:pt>
                <c:pt idx="106">
                  <c:v>11.17658376</c:v>
                </c:pt>
                <c:pt idx="107">
                  <c:v>10.6777</c:v>
                </c:pt>
                <c:pt idx="108">
                  <c:v>9.3737999999999992</c:v>
                </c:pt>
                <c:pt idx="109">
                  <c:v>8.7022999999999993</c:v>
                </c:pt>
                <c:pt idx="110">
                  <c:v>12.2622</c:v>
                </c:pt>
                <c:pt idx="111">
                  <c:v>12.895799999999999</c:v>
                </c:pt>
                <c:pt idx="112">
                  <c:v>14.1708</c:v>
                </c:pt>
                <c:pt idx="113">
                  <c:v>18.512799999999999</c:v>
                </c:pt>
                <c:pt idx="114">
                  <c:v>18.252700000000001</c:v>
                </c:pt>
                <c:pt idx="115">
                  <c:v>18.220400000000001</c:v>
                </c:pt>
                <c:pt idx="116">
                  <c:v>16.9528</c:v>
                </c:pt>
                <c:pt idx="117">
                  <c:v>16.550899999999999</c:v>
                </c:pt>
                <c:pt idx="118">
                  <c:v>16.398700000000002</c:v>
                </c:pt>
                <c:pt idx="119">
                  <c:v>16.410399999999999</c:v>
                </c:pt>
                <c:pt idx="120">
                  <c:v>16.143999999999998</c:v>
                </c:pt>
                <c:pt idx="121">
                  <c:v>16.692900000000002</c:v>
                </c:pt>
                <c:pt idx="122">
                  <c:v>15.051600000000001</c:v>
                </c:pt>
                <c:pt idx="123">
                  <c:v>15.597799999999999</c:v>
                </c:pt>
                <c:pt idx="124">
                  <c:v>14.171900000000001</c:v>
                </c:pt>
                <c:pt idx="125">
                  <c:v>14.2285</c:v>
                </c:pt>
                <c:pt idx="126">
                  <c:v>13.503299999999999</c:v>
                </c:pt>
                <c:pt idx="127">
                  <c:v>13.998100000000001</c:v>
                </c:pt>
                <c:pt idx="128">
                  <c:v>14.703900000000001</c:v>
                </c:pt>
                <c:pt idx="129">
                  <c:v>16.089200000000002</c:v>
                </c:pt>
                <c:pt idx="130">
                  <c:v>14.7658</c:v>
                </c:pt>
                <c:pt idx="131">
                  <c:v>13.914</c:v>
                </c:pt>
                <c:pt idx="132">
                  <c:v>12.754</c:v>
                </c:pt>
                <c:pt idx="133">
                  <c:v>11.856999999999999</c:v>
                </c:pt>
                <c:pt idx="134">
                  <c:v>12.3005</c:v>
                </c:pt>
                <c:pt idx="135">
                  <c:v>12.5648</c:v>
                </c:pt>
                <c:pt idx="136">
                  <c:v>12.936</c:v>
                </c:pt>
                <c:pt idx="137">
                  <c:v>12.955399999999999</c:v>
                </c:pt>
                <c:pt idx="138">
                  <c:v>12.617100000000001</c:v>
                </c:pt>
                <c:pt idx="139">
                  <c:v>12.7629</c:v>
                </c:pt>
                <c:pt idx="140">
                  <c:v>11.912699999999999</c:v>
                </c:pt>
                <c:pt idx="141">
                  <c:v>11.164400000000001</c:v>
                </c:pt>
                <c:pt idx="142">
                  <c:v>11.3672</c:v>
                </c:pt>
                <c:pt idx="143">
                  <c:v>11.2019</c:v>
                </c:pt>
                <c:pt idx="144">
                  <c:v>11.598000000000001</c:v>
                </c:pt>
                <c:pt idx="145">
                  <c:v>11.8736</c:v>
                </c:pt>
                <c:pt idx="146">
                  <c:v>11.468500000000001</c:v>
                </c:pt>
                <c:pt idx="147">
                  <c:v>11.809200000000001</c:v>
                </c:pt>
                <c:pt idx="148">
                  <c:v>11.6089</c:v>
                </c:pt>
                <c:pt idx="149">
                  <c:v>10.9465</c:v>
                </c:pt>
                <c:pt idx="150">
                  <c:v>10.1233</c:v>
                </c:pt>
                <c:pt idx="151">
                  <c:v>10.4496</c:v>
                </c:pt>
                <c:pt idx="152">
                  <c:v>10.805099999999999</c:v>
                </c:pt>
                <c:pt idx="153">
                  <c:v>10.796900000000001</c:v>
                </c:pt>
                <c:pt idx="154">
                  <c:v>10.6045</c:v>
                </c:pt>
                <c:pt idx="155">
                  <c:v>10.9754</c:v>
                </c:pt>
                <c:pt idx="156">
                  <c:v>10.146100000000001</c:v>
                </c:pt>
                <c:pt idx="157">
                  <c:v>8.7507999999999999</c:v>
                </c:pt>
                <c:pt idx="158">
                  <c:v>8.2437000000000005</c:v>
                </c:pt>
                <c:pt idx="159">
                  <c:v>2.6701000000000001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9-4981-A52D-0E726B584EFA}"/>
            </c:ext>
          </c:extLst>
        </c:ser>
        <c:ser>
          <c:idx val="0"/>
          <c:order val="3"/>
          <c:tx>
            <c:strRef>
              <c:f>'2013-26'!$R$2</c:f>
              <c:strCache>
                <c:ptCount val="1"/>
                <c:pt idx="0">
                  <c:v>Αναθεωρ. Τιμή Καυσίμου</c:v>
                </c:pt>
              </c:strCache>
            </c:strRef>
          </c:tx>
          <c:spPr>
            <a:ln w="28575" cap="rnd">
              <a:solidFill>
                <a:srgbClr val="CC3300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'2013-26'!$R$4:$R$163</c:f>
              <c:numCache>
                <c:formatCode>0.0000</c:formatCode>
                <c:ptCount val="160"/>
                <c:pt idx="125">
                  <c:v>13.1683</c:v>
                </c:pt>
                <c:pt idx="126">
                  <c:v>12.6639</c:v>
                </c:pt>
                <c:pt idx="127">
                  <c:v>12.9785</c:v>
                </c:pt>
                <c:pt idx="128">
                  <c:v>13.940799999999999</c:v>
                </c:pt>
                <c:pt idx="129">
                  <c:v>15.122199999999999</c:v>
                </c:pt>
                <c:pt idx="130">
                  <c:v>13.787800000000001</c:v>
                </c:pt>
                <c:pt idx="131">
                  <c:v>12.510999999999999</c:v>
                </c:pt>
                <c:pt idx="132">
                  <c:v>11.7044</c:v>
                </c:pt>
                <c:pt idx="133" formatCode="General">
                  <c:v>10.691800000000001</c:v>
                </c:pt>
                <c:pt idx="134" formatCode="General">
                  <c:v>11.3613</c:v>
                </c:pt>
                <c:pt idx="135">
                  <c:v>11.539300000000001</c:v>
                </c:pt>
                <c:pt idx="136" formatCode="General">
                  <c:v>11.9931</c:v>
                </c:pt>
                <c:pt idx="137">
                  <c:v>12.0617</c:v>
                </c:pt>
                <c:pt idx="138" formatCode="General">
                  <c:v>11.9031</c:v>
                </c:pt>
                <c:pt idx="139" formatCode="General">
                  <c:v>11.9689</c:v>
                </c:pt>
                <c:pt idx="140" formatCode="General">
                  <c:v>11.4339</c:v>
                </c:pt>
                <c:pt idx="141" formatCode="General">
                  <c:v>10.6607</c:v>
                </c:pt>
                <c:pt idx="142">
                  <c:v>10.7888</c:v>
                </c:pt>
                <c:pt idx="143">
                  <c:v>10.2736</c:v>
                </c:pt>
                <c:pt idx="144">
                  <c:v>10.406499999999999</c:v>
                </c:pt>
                <c:pt idx="145">
                  <c:v>10.407</c:v>
                </c:pt>
                <c:pt idx="146" formatCode="General">
                  <c:v>10.3813</c:v>
                </c:pt>
                <c:pt idx="147">
                  <c:v>10.6249</c:v>
                </c:pt>
                <c:pt idx="148" formatCode="General">
                  <c:v>10.591799999999999</c:v>
                </c:pt>
                <c:pt idx="149">
                  <c:v>10.1488</c:v>
                </c:pt>
                <c:pt idx="150" formatCode="General">
                  <c:v>9.4893000000000001</c:v>
                </c:pt>
                <c:pt idx="151" formatCode="General">
                  <c:v>9.7578999999999994</c:v>
                </c:pt>
                <c:pt idx="152" formatCode="General">
                  <c:v>10.2498</c:v>
                </c:pt>
                <c:pt idx="153" formatCode="General">
                  <c:v>10.196199999999999</c:v>
                </c:pt>
                <c:pt idx="154">
                  <c:v>9.9074000000000009</c:v>
                </c:pt>
                <c:pt idx="155">
                  <c:v>9.9307999999999996</c:v>
                </c:pt>
                <c:pt idx="156">
                  <c:v>9.1807999999999996</c:v>
                </c:pt>
                <c:pt idx="157">
                  <c:v>8.0159000000000002</c:v>
                </c:pt>
                <c:pt idx="158" formatCode="General">
                  <c:v>7.4165000000000001</c:v>
                </c:pt>
                <c:pt idx="159">
                  <c:v>2.3795999999999999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05-4A39-A0E8-453807D92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13487"/>
        <c:axId val="599106415"/>
      </c:line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200"/>
              <a:t>Αναπροσαρμογή Καυσίμων - Ψηλή Τάση  (</a:t>
            </a:r>
            <a:r>
              <a:rPr lang="en-US" sz="1200"/>
              <a:t>c/kWh)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'2013-26'!$E$2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'2013-26'!$E$4:$E$163</c:f>
              <c:numCache>
                <c:formatCode>0.0000</c:formatCode>
                <c:ptCount val="160"/>
                <c:pt idx="0">
                  <c:v>6.1078000000000001</c:v>
                </c:pt>
                <c:pt idx="1">
                  <c:v>6.8338100000000006</c:v>
                </c:pt>
                <c:pt idx="2">
                  <c:v>7.08094</c:v>
                </c:pt>
                <c:pt idx="3">
                  <c:v>6.8734000000000002</c:v>
                </c:pt>
                <c:pt idx="4">
                  <c:v>6.6448999999999998</c:v>
                </c:pt>
                <c:pt idx="5">
                  <c:v>6.3438999999999997</c:v>
                </c:pt>
                <c:pt idx="6">
                  <c:v>6</c:v>
                </c:pt>
                <c:pt idx="7">
                  <c:v>5.6715999999999998</c:v>
                </c:pt>
                <c:pt idx="8">
                  <c:v>5.5655999999999999</c:v>
                </c:pt>
                <c:pt idx="9">
                  <c:v>5.4407000000000005</c:v>
                </c:pt>
                <c:pt idx="10">
                  <c:v>4.4588999999999999</c:v>
                </c:pt>
                <c:pt idx="11">
                  <c:v>4.3197000000000001</c:v>
                </c:pt>
                <c:pt idx="12">
                  <c:v>3.8380999999999998</c:v>
                </c:pt>
                <c:pt idx="13">
                  <c:v>4.3851999999999993</c:v>
                </c:pt>
                <c:pt idx="14">
                  <c:v>4.6315</c:v>
                </c:pt>
                <c:pt idx="15">
                  <c:v>4.4054000000000002</c:v>
                </c:pt>
                <c:pt idx="16">
                  <c:v>4.4935</c:v>
                </c:pt>
                <c:pt idx="17">
                  <c:v>4.9277999999999995</c:v>
                </c:pt>
                <c:pt idx="18">
                  <c:v>5.33</c:v>
                </c:pt>
                <c:pt idx="19">
                  <c:v>5.2299999999999995</c:v>
                </c:pt>
                <c:pt idx="20">
                  <c:v>4.9824999999999999</c:v>
                </c:pt>
                <c:pt idx="21">
                  <c:v>4.8730000000000002</c:v>
                </c:pt>
                <c:pt idx="22">
                  <c:v>3.62</c:v>
                </c:pt>
                <c:pt idx="23">
                  <c:v>3.5831</c:v>
                </c:pt>
                <c:pt idx="24">
                  <c:v>2.3395000000000001</c:v>
                </c:pt>
                <c:pt idx="25">
                  <c:v>0.94009999999999994</c:v>
                </c:pt>
                <c:pt idx="26">
                  <c:v>0.74139999999999995</c:v>
                </c:pt>
                <c:pt idx="27">
                  <c:v>0.42120000000000007</c:v>
                </c:pt>
                <c:pt idx="28">
                  <c:v>0.26190000000000002</c:v>
                </c:pt>
                <c:pt idx="29">
                  <c:v>0.66500000000000004</c:v>
                </c:pt>
                <c:pt idx="30">
                  <c:v>0.57619999999999993</c:v>
                </c:pt>
                <c:pt idx="31">
                  <c:v>1.1627999999999998</c:v>
                </c:pt>
                <c:pt idx="32">
                  <c:v>0.10199999999999998</c:v>
                </c:pt>
                <c:pt idx="33">
                  <c:v>-0.1464</c:v>
                </c:pt>
                <c:pt idx="34">
                  <c:v>-0.83160000000000001</c:v>
                </c:pt>
                <c:pt idx="35">
                  <c:v>-0.86399999999999999</c:v>
                </c:pt>
                <c:pt idx="36">
                  <c:v>-1.8071999999999999</c:v>
                </c:pt>
                <c:pt idx="37">
                  <c:v>-2.1107999999999998</c:v>
                </c:pt>
                <c:pt idx="38">
                  <c:v>-3.0672000000000001</c:v>
                </c:pt>
                <c:pt idx="39">
                  <c:v>-2.7587999999999999</c:v>
                </c:pt>
                <c:pt idx="40">
                  <c:v>-2.9424000000000001</c:v>
                </c:pt>
                <c:pt idx="41">
                  <c:v>-2.4351000000000003</c:v>
                </c:pt>
                <c:pt idx="42">
                  <c:v>-1.2749000000000001</c:v>
                </c:pt>
                <c:pt idx="43">
                  <c:v>-1.1577999999999999</c:v>
                </c:pt>
                <c:pt idx="44">
                  <c:v>-0.99549999999999994</c:v>
                </c:pt>
                <c:pt idx="45">
                  <c:v>-1.0247999999999999</c:v>
                </c:pt>
                <c:pt idx="46">
                  <c:v>-0.53810000000000002</c:v>
                </c:pt>
                <c:pt idx="47">
                  <c:v>-0.56490000000000007</c:v>
                </c:pt>
                <c:pt idx="48">
                  <c:v>0.21350000000000002</c:v>
                </c:pt>
                <c:pt idx="49">
                  <c:v>1.0114000000000001</c:v>
                </c:pt>
                <c:pt idx="50">
                  <c:v>0.9516</c:v>
                </c:pt>
                <c:pt idx="51">
                  <c:v>0.55020000000000002</c:v>
                </c:pt>
                <c:pt idx="52">
                  <c:v>0.63569999999999993</c:v>
                </c:pt>
                <c:pt idx="53">
                  <c:v>0.19639999999999996</c:v>
                </c:pt>
                <c:pt idx="54">
                  <c:v>0.33909999999999996</c:v>
                </c:pt>
                <c:pt idx="55">
                  <c:v>0.12209999999999999</c:v>
                </c:pt>
                <c:pt idx="56">
                  <c:v>-1.0999999999999982E-2</c:v>
                </c:pt>
                <c:pt idx="57">
                  <c:v>5.6099999999999955E-2</c:v>
                </c:pt>
                <c:pt idx="58">
                  <c:v>-0.12870000000000004</c:v>
                </c:pt>
                <c:pt idx="59">
                  <c:v>0.18810000000000002</c:v>
                </c:pt>
                <c:pt idx="60">
                  <c:v>0.6258999999999999</c:v>
                </c:pt>
                <c:pt idx="61">
                  <c:v>0.65260000000000007</c:v>
                </c:pt>
                <c:pt idx="62">
                  <c:v>0.62539999999999996</c:v>
                </c:pt>
                <c:pt idx="63">
                  <c:v>0.62849999999999995</c:v>
                </c:pt>
                <c:pt idx="64">
                  <c:v>1.3316999999999999</c:v>
                </c:pt>
                <c:pt idx="65">
                  <c:v>1.5305</c:v>
                </c:pt>
                <c:pt idx="66">
                  <c:v>1.9793000000000003</c:v>
                </c:pt>
                <c:pt idx="67">
                  <c:v>3.0058000000000002</c:v>
                </c:pt>
                <c:pt idx="68">
                  <c:v>2.7319999999999998</c:v>
                </c:pt>
                <c:pt idx="69">
                  <c:v>2.8361999999999998</c:v>
                </c:pt>
                <c:pt idx="70">
                  <c:v>3.3878000000000004</c:v>
                </c:pt>
                <c:pt idx="71">
                  <c:v>3.1621999999999995</c:v>
                </c:pt>
                <c:pt idx="72">
                  <c:v>1.8777999999999999</c:v>
                </c:pt>
                <c:pt idx="73">
                  <c:v>1.9204999999999999</c:v>
                </c:pt>
                <c:pt idx="74">
                  <c:v>1.3725000000000001</c:v>
                </c:pt>
                <c:pt idx="75">
                  <c:v>1.4251999999999998</c:v>
                </c:pt>
                <c:pt idx="76">
                  <c:v>2.0564999999999998</c:v>
                </c:pt>
                <c:pt idx="77">
                  <c:v>2.3136000000000001</c:v>
                </c:pt>
                <c:pt idx="78">
                  <c:v>1.9572000000000001</c:v>
                </c:pt>
                <c:pt idx="79">
                  <c:v>2.3824000000000001</c:v>
                </c:pt>
                <c:pt idx="80">
                  <c:v>2.5737000000000001</c:v>
                </c:pt>
                <c:pt idx="81">
                  <c:v>2.5287999999999995</c:v>
                </c:pt>
                <c:pt idx="82">
                  <c:v>2.0779000000000001</c:v>
                </c:pt>
                <c:pt idx="83">
                  <c:v>2.1217999999999999</c:v>
                </c:pt>
                <c:pt idx="84">
                  <c:v>2.4988999999999995</c:v>
                </c:pt>
                <c:pt idx="85">
                  <c:v>3.3420999999999998</c:v>
                </c:pt>
                <c:pt idx="86">
                  <c:v>2.9017999999999997</c:v>
                </c:pt>
                <c:pt idx="87">
                  <c:v>1.9081999999999999</c:v>
                </c:pt>
                <c:pt idx="88">
                  <c:v>1.0944</c:v>
                </c:pt>
                <c:pt idx="89">
                  <c:v>0.21109999999999998</c:v>
                </c:pt>
                <c:pt idx="90">
                  <c:v>-0.25049999999999994</c:v>
                </c:pt>
                <c:pt idx="91">
                  <c:v>-0.55010000000000003</c:v>
                </c:pt>
                <c:pt idx="92">
                  <c:v>-0.51260000000000006</c:v>
                </c:pt>
                <c:pt idx="93">
                  <c:v>-0.71909999999999985</c:v>
                </c:pt>
                <c:pt idx="94">
                  <c:v>-0.67980000000000007</c:v>
                </c:pt>
                <c:pt idx="95">
                  <c:v>-0.74320000000000008</c:v>
                </c:pt>
                <c:pt idx="96">
                  <c:v>-0.53969999999999974</c:v>
                </c:pt>
                <c:pt idx="97">
                  <c:v>-5.6699999999999889E-2</c:v>
                </c:pt>
                <c:pt idx="98">
                  <c:v>0.51779999999999993</c:v>
                </c:pt>
                <c:pt idx="99">
                  <c:v>0.58540000000000003</c:v>
                </c:pt>
                <c:pt idx="100">
                  <c:v>1.0193000000000003</c:v>
                </c:pt>
                <c:pt idx="101">
                  <c:v>1.1853000000000005</c:v>
                </c:pt>
                <c:pt idx="102">
                  <c:v>1.7244000000000002</c:v>
                </c:pt>
                <c:pt idx="103">
                  <c:v>2.2490000000000001</c:v>
                </c:pt>
                <c:pt idx="104">
                  <c:v>2.7686999999999995</c:v>
                </c:pt>
                <c:pt idx="105">
                  <c:v>2.9539999999999997</c:v>
                </c:pt>
                <c:pt idx="106">
                  <c:v>3.6224696399999994</c:v>
                </c:pt>
                <c:pt idx="107">
                  <c:v>4.1129999999999995</c:v>
                </c:pt>
                <c:pt idx="108">
                  <c:v>4.0203000000000007</c:v>
                </c:pt>
                <c:pt idx="109">
                  <c:v>4.6695999999999991</c:v>
                </c:pt>
                <c:pt idx="110">
                  <c:v>5.5706000000000007</c:v>
                </c:pt>
                <c:pt idx="111">
                  <c:v>6.8895999999999997</c:v>
                </c:pt>
                <c:pt idx="112">
                  <c:v>7.1302000000000003</c:v>
                </c:pt>
                <c:pt idx="113">
                  <c:v>9.6256000000000004</c:v>
                </c:pt>
                <c:pt idx="114">
                  <c:v>11.8611</c:v>
                </c:pt>
                <c:pt idx="115">
                  <c:v>10.941000000000001</c:v>
                </c:pt>
                <c:pt idx="116">
                  <c:v>11.303100000000001</c:v>
                </c:pt>
                <c:pt idx="117">
                  <c:v>10.8241</c:v>
                </c:pt>
                <c:pt idx="118">
                  <c:v>10.257199999999999</c:v>
                </c:pt>
                <c:pt idx="119">
                  <c:v>9.4981000000000009</c:v>
                </c:pt>
                <c:pt idx="120">
                  <c:v>8.7836999999999996</c:v>
                </c:pt>
                <c:pt idx="121">
                  <c:v>8.3686000000000007</c:v>
                </c:pt>
                <c:pt idx="122">
                  <c:v>7.3068</c:v>
                </c:pt>
                <c:pt idx="123">
                  <c:v>7.7134999999999998</c:v>
                </c:pt>
                <c:pt idx="124">
                  <c:v>6.649</c:v>
                </c:pt>
                <c:pt idx="125">
                  <c:v>6.3826000000000001</c:v>
                </c:pt>
                <c:pt idx="126">
                  <c:v>5.9847000000000001</c:v>
                </c:pt>
                <c:pt idx="127">
                  <c:v>6.4537000000000004</c:v>
                </c:pt>
                <c:pt idx="128">
                  <c:v>7.44</c:v>
                </c:pt>
                <c:pt idx="129">
                  <c:v>8.7703000000000007</c:v>
                </c:pt>
                <c:pt idx="130">
                  <c:v>7.9538000000000002</c:v>
                </c:pt>
                <c:pt idx="131">
                  <c:v>7.7624000000000004</c:v>
                </c:pt>
                <c:pt idx="132">
                  <c:v>7.4084000000000003</c:v>
                </c:pt>
                <c:pt idx="133">
                  <c:v>7.3300999999999998</c:v>
                </c:pt>
                <c:pt idx="134">
                  <c:v>7.3597999999999999</c:v>
                </c:pt>
                <c:pt idx="135">
                  <c:v>6.9273999999999996</c:v>
                </c:pt>
                <c:pt idx="136">
                  <c:v>7.0220000000000002</c:v>
                </c:pt>
                <c:pt idx="137">
                  <c:v>7.2516999999999996</c:v>
                </c:pt>
                <c:pt idx="138">
                  <c:v>7.0903999999999998</c:v>
                </c:pt>
                <c:pt idx="139">
                  <c:v>6.8201999999999998</c:v>
                </c:pt>
                <c:pt idx="140">
                  <c:v>6.5248999999999997</c:v>
                </c:pt>
                <c:pt idx="141">
                  <c:v>5.8048999999999999</c:v>
                </c:pt>
                <c:pt idx="142">
                  <c:v>5.6962999999999999</c:v>
                </c:pt>
                <c:pt idx="143">
                  <c:v>5.4814999999999996</c:v>
                </c:pt>
                <c:pt idx="144">
                  <c:v>5.4871999999999996</c:v>
                </c:pt>
                <c:pt idx="145">
                  <c:v>5.9093999999999998</c:v>
                </c:pt>
                <c:pt idx="146">
                  <c:v>5.9039000000000001</c:v>
                </c:pt>
                <c:pt idx="147">
                  <c:v>6.1280000000000001</c:v>
                </c:pt>
                <c:pt idx="148">
                  <c:v>5.4901999999999997</c:v>
                </c:pt>
                <c:pt idx="149">
                  <c:v>4.5834000000000001</c:v>
                </c:pt>
                <c:pt idx="150">
                  <c:v>4.1536999999999997</c:v>
                </c:pt>
                <c:pt idx="151">
                  <c:v>4.3063000000000002</c:v>
                </c:pt>
                <c:pt idx="152">
                  <c:v>4.2668999999999997</c:v>
                </c:pt>
                <c:pt idx="153">
                  <c:v>4.0797999999999996</c:v>
                </c:pt>
                <c:pt idx="154">
                  <c:v>3.7930999999999999</c:v>
                </c:pt>
                <c:pt idx="155">
                  <c:v>3.9474999999999998</c:v>
                </c:pt>
                <c:pt idx="156">
                  <c:v>3.0550999999999999</c:v>
                </c:pt>
                <c:pt idx="157">
                  <c:v>2.7528000000000001</c:v>
                </c:pt>
                <c:pt idx="158">
                  <c:v>2.5190999999999999</c:v>
                </c:pt>
                <c:pt idx="159">
                  <c:v>1.6738999999999999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B-4BF7-9872-5C16FA3B97DD}"/>
            </c:ext>
          </c:extLst>
        </c:ser>
        <c:ser>
          <c:idx val="4"/>
          <c:order val="1"/>
          <c:tx>
            <c:strRef>
              <c:f>'2013-26'!$F$2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'2013-26'!$F$4:$F$163</c:f>
              <c:numCache>
                <c:formatCode>0.0000</c:formatCode>
                <c:ptCount val="160"/>
                <c:pt idx="0">
                  <c:v>9.3100000000000002E-2</c:v>
                </c:pt>
                <c:pt idx="1">
                  <c:v>9.7600000000000006E-2</c:v>
                </c:pt>
                <c:pt idx="2">
                  <c:v>0.1202</c:v>
                </c:pt>
                <c:pt idx="3">
                  <c:v>0.1202</c:v>
                </c:pt>
                <c:pt idx="4">
                  <c:v>0.12379999999999999</c:v>
                </c:pt>
                <c:pt idx="5">
                  <c:v>0.10349999999999999</c:v>
                </c:pt>
                <c:pt idx="6">
                  <c:v>9.4E-2</c:v>
                </c:pt>
                <c:pt idx="7">
                  <c:v>7.4999999999999997E-2</c:v>
                </c:pt>
                <c:pt idx="8">
                  <c:v>7.3800000000000004E-2</c:v>
                </c:pt>
                <c:pt idx="9">
                  <c:v>9.1600000000000001E-2</c:v>
                </c:pt>
                <c:pt idx="10">
                  <c:v>0.10349999999999999</c:v>
                </c:pt>
                <c:pt idx="11">
                  <c:v>0.1119</c:v>
                </c:pt>
                <c:pt idx="12">
                  <c:v>9.64E-2</c:v>
                </c:pt>
                <c:pt idx="13">
                  <c:v>0.15229999999999999</c:v>
                </c:pt>
                <c:pt idx="14">
                  <c:v>0.17730000000000001</c:v>
                </c:pt>
                <c:pt idx="15">
                  <c:v>0.11070000000000001</c:v>
                </c:pt>
                <c:pt idx="16">
                  <c:v>0.1166</c:v>
                </c:pt>
                <c:pt idx="17">
                  <c:v>0.10589999999999999</c:v>
                </c:pt>
                <c:pt idx="18">
                  <c:v>9.5200000000000007E-2</c:v>
                </c:pt>
                <c:pt idx="19">
                  <c:v>7.3800000000000004E-2</c:v>
                </c:pt>
                <c:pt idx="20">
                  <c:v>7.2599999999999998E-2</c:v>
                </c:pt>
                <c:pt idx="21">
                  <c:v>8.4500000000000006E-2</c:v>
                </c:pt>
                <c:pt idx="22">
                  <c:v>9.5200000000000007E-2</c:v>
                </c:pt>
                <c:pt idx="23">
                  <c:v>0.10829999999999999</c:v>
                </c:pt>
                <c:pt idx="24">
                  <c:v>9.7600000000000006E-2</c:v>
                </c:pt>
                <c:pt idx="25">
                  <c:v>0.13689999999999999</c:v>
                </c:pt>
                <c:pt idx="26">
                  <c:v>0.15590000000000001</c:v>
                </c:pt>
                <c:pt idx="27">
                  <c:v>0.1595</c:v>
                </c:pt>
                <c:pt idx="28">
                  <c:v>0.17369999999999999</c:v>
                </c:pt>
                <c:pt idx="29">
                  <c:v>0.11</c:v>
                </c:pt>
                <c:pt idx="30">
                  <c:v>0.1013</c:v>
                </c:pt>
                <c:pt idx="31">
                  <c:v>0.08</c:v>
                </c:pt>
                <c:pt idx="32">
                  <c:v>6.8400000000000002E-2</c:v>
                </c:pt>
                <c:pt idx="33">
                  <c:v>0.20760000000000001</c:v>
                </c:pt>
                <c:pt idx="34">
                  <c:v>0.25080000000000002</c:v>
                </c:pt>
                <c:pt idx="35">
                  <c:v>0.3024</c:v>
                </c:pt>
                <c:pt idx="36">
                  <c:v>0.252</c:v>
                </c:pt>
                <c:pt idx="37">
                  <c:v>0.2772</c:v>
                </c:pt>
                <c:pt idx="38">
                  <c:v>0.26640000000000003</c:v>
                </c:pt>
                <c:pt idx="39">
                  <c:v>0.42720000000000002</c:v>
                </c:pt>
                <c:pt idx="40">
                  <c:v>0.41399999999999998</c:v>
                </c:pt>
                <c:pt idx="41">
                  <c:v>0.27450000000000002</c:v>
                </c:pt>
                <c:pt idx="42">
                  <c:v>0.20499999999999999</c:v>
                </c:pt>
                <c:pt idx="43">
                  <c:v>0.16839999999999999</c:v>
                </c:pt>
                <c:pt idx="44">
                  <c:v>0.18179999999999999</c:v>
                </c:pt>
                <c:pt idx="45">
                  <c:v>0.33789999999999998</c:v>
                </c:pt>
                <c:pt idx="46">
                  <c:v>0.4819</c:v>
                </c:pt>
                <c:pt idx="47">
                  <c:v>0.43680000000000002</c:v>
                </c:pt>
                <c:pt idx="48">
                  <c:v>0.26229999999999998</c:v>
                </c:pt>
                <c:pt idx="49">
                  <c:v>0.24640000000000001</c:v>
                </c:pt>
                <c:pt idx="50">
                  <c:v>0.45379999999999998</c:v>
                </c:pt>
                <c:pt idx="51">
                  <c:v>0.29649999999999999</c:v>
                </c:pt>
                <c:pt idx="52">
                  <c:v>0.2525</c:v>
                </c:pt>
                <c:pt idx="53">
                  <c:v>0.20130000000000001</c:v>
                </c:pt>
                <c:pt idx="54">
                  <c:v>0.1464</c:v>
                </c:pt>
                <c:pt idx="55">
                  <c:v>0.15179999999999999</c:v>
                </c:pt>
                <c:pt idx="56">
                  <c:v>0.2167</c:v>
                </c:pt>
                <c:pt idx="57">
                  <c:v>0.41360000000000002</c:v>
                </c:pt>
                <c:pt idx="58">
                  <c:v>0.4521</c:v>
                </c:pt>
                <c:pt idx="59">
                  <c:v>0.44879999999999998</c:v>
                </c:pt>
                <c:pt idx="60">
                  <c:v>0.3201</c:v>
                </c:pt>
                <c:pt idx="61">
                  <c:v>0.38569999999999999</c:v>
                </c:pt>
                <c:pt idx="62">
                  <c:v>0.61599999999999999</c:v>
                </c:pt>
                <c:pt idx="63">
                  <c:v>0.7601</c:v>
                </c:pt>
                <c:pt idx="64">
                  <c:v>0.71660000000000001</c:v>
                </c:pt>
                <c:pt idx="65">
                  <c:v>0.58289999999999997</c:v>
                </c:pt>
                <c:pt idx="66">
                  <c:v>0.53420000000000001</c:v>
                </c:pt>
                <c:pt idx="67">
                  <c:v>0.69269999999999998</c:v>
                </c:pt>
                <c:pt idx="68">
                  <c:v>0.86939999999999995</c:v>
                </c:pt>
                <c:pt idx="69">
                  <c:v>1.4449000000000001</c:v>
                </c:pt>
                <c:pt idx="70">
                  <c:v>1.4161999999999999</c:v>
                </c:pt>
                <c:pt idx="71">
                  <c:v>1.4428000000000001</c:v>
                </c:pt>
                <c:pt idx="72">
                  <c:v>1.3028</c:v>
                </c:pt>
                <c:pt idx="73">
                  <c:v>1.1731</c:v>
                </c:pt>
                <c:pt idx="74">
                  <c:v>1.4518</c:v>
                </c:pt>
                <c:pt idx="75">
                  <c:v>1.6143000000000001</c:v>
                </c:pt>
                <c:pt idx="76">
                  <c:v>1.8747</c:v>
                </c:pt>
                <c:pt idx="77">
                  <c:v>1.629</c:v>
                </c:pt>
                <c:pt idx="78">
                  <c:v>0.96889999999999998</c:v>
                </c:pt>
                <c:pt idx="79">
                  <c:v>1.0834999999999999</c:v>
                </c:pt>
                <c:pt idx="80">
                  <c:v>1.3831</c:v>
                </c:pt>
                <c:pt idx="81">
                  <c:v>1.8169</c:v>
                </c:pt>
                <c:pt idx="82">
                  <c:v>2.0518999999999998</c:v>
                </c:pt>
                <c:pt idx="83">
                  <c:v>2.0531000000000001</c:v>
                </c:pt>
                <c:pt idx="84">
                  <c:v>1.57</c:v>
                </c:pt>
                <c:pt idx="85">
                  <c:v>1.2349000000000001</c:v>
                </c:pt>
                <c:pt idx="86">
                  <c:v>1.5919000000000001</c:v>
                </c:pt>
                <c:pt idx="87">
                  <c:v>2.0333000000000001</c:v>
                </c:pt>
                <c:pt idx="88">
                  <c:v>2.2149999999999999</c:v>
                </c:pt>
                <c:pt idx="89">
                  <c:v>1.2144999999999999</c:v>
                </c:pt>
                <c:pt idx="90">
                  <c:v>0.90369999999999995</c:v>
                </c:pt>
                <c:pt idx="91">
                  <c:v>1.1064000000000001</c:v>
                </c:pt>
                <c:pt idx="92">
                  <c:v>1.1684000000000001</c:v>
                </c:pt>
                <c:pt idx="93">
                  <c:v>2.0032999999999999</c:v>
                </c:pt>
                <c:pt idx="94">
                  <c:v>2.3893</c:v>
                </c:pt>
                <c:pt idx="95">
                  <c:v>2.6869000000000001</c:v>
                </c:pt>
                <c:pt idx="96">
                  <c:v>2.0985999999999998</c:v>
                </c:pt>
                <c:pt idx="97">
                  <c:v>2.0127999999999999</c:v>
                </c:pt>
                <c:pt idx="98">
                  <c:v>2.9813999999999998</c:v>
                </c:pt>
                <c:pt idx="99">
                  <c:v>3.1177000000000001</c:v>
                </c:pt>
                <c:pt idx="100">
                  <c:v>3.5688</c:v>
                </c:pt>
                <c:pt idx="101">
                  <c:v>3.6242999999999999</c:v>
                </c:pt>
                <c:pt idx="102">
                  <c:v>2.8956</c:v>
                </c:pt>
                <c:pt idx="103">
                  <c:v>2.1823999999999999</c:v>
                </c:pt>
                <c:pt idx="104">
                  <c:v>2.7147000000000001</c:v>
                </c:pt>
                <c:pt idx="105">
                  <c:v>6.0450999999999997</c:v>
                </c:pt>
                <c:pt idx="106">
                  <c:v>7.16337344</c:v>
                </c:pt>
                <c:pt idx="107">
                  <c:v>6.1877000000000004</c:v>
                </c:pt>
                <c:pt idx="108">
                  <c:v>4.9955999999999996</c:v>
                </c:pt>
                <c:pt idx="109">
                  <c:v>3.7381000000000002</c:v>
                </c:pt>
                <c:pt idx="110">
                  <c:v>6.2908999999999997</c:v>
                </c:pt>
                <c:pt idx="111">
                  <c:v>5.5617000000000001</c:v>
                </c:pt>
                <c:pt idx="112">
                  <c:v>6.6486999999999998</c:v>
                </c:pt>
                <c:pt idx="113">
                  <c:v>8.4402000000000008</c:v>
                </c:pt>
                <c:pt idx="114">
                  <c:v>5.9104000000000001</c:v>
                </c:pt>
                <c:pt idx="115">
                  <c:v>6.8381999999999996</c:v>
                </c:pt>
                <c:pt idx="116">
                  <c:v>5.2214</c:v>
                </c:pt>
                <c:pt idx="117">
                  <c:v>5.2983000000000002</c:v>
                </c:pt>
                <c:pt idx="118">
                  <c:v>5.7333999999999996</c:v>
                </c:pt>
                <c:pt idx="119">
                  <c:v>6.51</c:v>
                </c:pt>
                <c:pt idx="120">
                  <c:v>6.6036999999999999</c:v>
                </c:pt>
                <c:pt idx="121">
                  <c:v>7.5542999999999996</c:v>
                </c:pt>
                <c:pt idx="122">
                  <c:v>7.0561999999999996</c:v>
                </c:pt>
                <c:pt idx="123">
                  <c:v>7.1295000000000002</c:v>
                </c:pt>
                <c:pt idx="124">
                  <c:v>6.8643999999999998</c:v>
                </c:pt>
                <c:pt idx="125">
                  <c:v>7.1849999999999996</c:v>
                </c:pt>
                <c:pt idx="126">
                  <c:v>6.6325000000000003</c:v>
                </c:pt>
                <c:pt idx="127">
                  <c:v>6.6292999999999997</c:v>
                </c:pt>
                <c:pt idx="128">
                  <c:v>6.3089000000000004</c:v>
                </c:pt>
                <c:pt idx="129">
                  <c:v>6.2732999999999999</c:v>
                </c:pt>
                <c:pt idx="130">
                  <c:v>5.8792</c:v>
                </c:pt>
                <c:pt idx="131">
                  <c:v>5.2770000000000001</c:v>
                </c:pt>
                <c:pt idx="132">
                  <c:v>4.8685999999999998</c:v>
                </c:pt>
                <c:pt idx="133">
                  <c:v>4.0667</c:v>
                </c:pt>
                <c:pt idx="134">
                  <c:v>4.4645999999999999</c:v>
                </c:pt>
                <c:pt idx="135">
                  <c:v>5.1689999999999996</c:v>
                </c:pt>
                <c:pt idx="136">
                  <c:v>5.4337999999999997</c:v>
                </c:pt>
                <c:pt idx="137">
                  <c:v>5.2085999999999997</c:v>
                </c:pt>
                <c:pt idx="138">
                  <c:v>5.0327999999999999</c:v>
                </c:pt>
                <c:pt idx="139">
                  <c:v>5.4561000000000002</c:v>
                </c:pt>
                <c:pt idx="140">
                  <c:v>4.923</c:v>
                </c:pt>
                <c:pt idx="141">
                  <c:v>4.9226000000000001</c:v>
                </c:pt>
                <c:pt idx="142">
                  <c:v>5.2363</c:v>
                </c:pt>
                <c:pt idx="143">
                  <c:v>5.3036000000000003</c:v>
                </c:pt>
                <c:pt idx="144">
                  <c:v>5.5883000000000003</c:v>
                </c:pt>
                <c:pt idx="145">
                  <c:v>5.4238999999999997</c:v>
                </c:pt>
                <c:pt idx="146">
                  <c:v>5.0293000000000001</c:v>
                </c:pt>
                <c:pt idx="147">
                  <c:v>5.1132999999999997</c:v>
                </c:pt>
                <c:pt idx="148">
                  <c:v>5.5683999999999996</c:v>
                </c:pt>
                <c:pt idx="149">
                  <c:v>5.8617999999999997</c:v>
                </c:pt>
                <c:pt idx="150">
                  <c:v>5.4798999999999998</c:v>
                </c:pt>
                <c:pt idx="151">
                  <c:v>5.6386000000000003</c:v>
                </c:pt>
                <c:pt idx="152">
                  <c:v>6.0138999999999996</c:v>
                </c:pt>
                <c:pt idx="153">
                  <c:v>6.1894</c:v>
                </c:pt>
                <c:pt idx="154">
                  <c:v>6.3042999999999996</c:v>
                </c:pt>
                <c:pt idx="155">
                  <c:v>6.4985999999999997</c:v>
                </c:pt>
                <c:pt idx="156">
                  <c:v>6.6052</c:v>
                </c:pt>
                <c:pt idx="157">
                  <c:v>5.5566000000000004</c:v>
                </c:pt>
                <c:pt idx="158">
                  <c:v>5.3197000000000001</c:v>
                </c:pt>
                <c:pt idx="159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CB-4BF7-9872-5C16FA3B97DD}"/>
            </c:ext>
          </c:extLst>
        </c:ser>
        <c:ser>
          <c:idx val="5"/>
          <c:order val="2"/>
          <c:tx>
            <c:strRef>
              <c:f>'2013-26'!$D$2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'2013-26'!$D$4:$D$163</c:f>
              <c:numCache>
                <c:formatCode>0.0000</c:formatCode>
                <c:ptCount val="160"/>
                <c:pt idx="0">
                  <c:v>6.9718999999999998</c:v>
                </c:pt>
                <c:pt idx="1">
                  <c:v>6.9401000000000002</c:v>
                </c:pt>
                <c:pt idx="2">
                  <c:v>7.2077999999999998</c:v>
                </c:pt>
                <c:pt idx="3">
                  <c:v>7.234</c:v>
                </c:pt>
                <c:pt idx="4">
                  <c:v>7.0186000000000002</c:v>
                </c:pt>
                <c:pt idx="5">
                  <c:v>6.5997000000000003</c:v>
                </c:pt>
                <c:pt idx="6">
                  <c:v>6.2332000000000001</c:v>
                </c:pt>
                <c:pt idx="7">
                  <c:v>5.8727</c:v>
                </c:pt>
                <c:pt idx="8">
                  <c:v>5.7632000000000003</c:v>
                </c:pt>
                <c:pt idx="9">
                  <c:v>5.6489000000000003</c:v>
                </c:pt>
                <c:pt idx="10">
                  <c:v>4.6398000000000001</c:v>
                </c:pt>
                <c:pt idx="11">
                  <c:v>4.5030000000000001</c:v>
                </c:pt>
                <c:pt idx="12">
                  <c:v>4.8384999999999998</c:v>
                </c:pt>
                <c:pt idx="13">
                  <c:v>4.6208</c:v>
                </c:pt>
                <c:pt idx="14">
                  <c:v>4.9028</c:v>
                </c:pt>
                <c:pt idx="15">
                  <c:v>4.5945999999999998</c:v>
                </c:pt>
                <c:pt idx="16">
                  <c:v>4.6909999999999998</c:v>
                </c:pt>
                <c:pt idx="17">
                  <c:v>5.1349</c:v>
                </c:pt>
                <c:pt idx="18">
                  <c:v>5.5430000000000001</c:v>
                </c:pt>
                <c:pt idx="19">
                  <c:v>5.4169</c:v>
                </c:pt>
                <c:pt idx="20">
                  <c:v>5.1657999999999999</c:v>
                </c:pt>
                <c:pt idx="21">
                  <c:v>5.0646000000000004</c:v>
                </c:pt>
                <c:pt idx="22">
                  <c:v>3.7711000000000001</c:v>
                </c:pt>
                <c:pt idx="23">
                  <c:v>3.7627999999999999</c:v>
                </c:pt>
                <c:pt idx="24">
                  <c:v>2.5215999999999998</c:v>
                </c:pt>
                <c:pt idx="25">
                  <c:v>1.1578999999999999</c:v>
                </c:pt>
                <c:pt idx="26">
                  <c:v>0.96389999999999998</c:v>
                </c:pt>
                <c:pt idx="27">
                  <c:v>0.65090000000000003</c:v>
                </c:pt>
                <c:pt idx="28">
                  <c:v>0.48080000000000001</c:v>
                </c:pt>
                <c:pt idx="29">
                  <c:v>0.83499999999999996</c:v>
                </c:pt>
                <c:pt idx="30">
                  <c:v>0.745</c:v>
                </c:pt>
                <c:pt idx="31">
                  <c:v>1.3428</c:v>
                </c:pt>
                <c:pt idx="32">
                  <c:v>0.2616</c:v>
                </c:pt>
                <c:pt idx="33">
                  <c:v>0.1668</c:v>
                </c:pt>
                <c:pt idx="34">
                  <c:v>-0.498</c:v>
                </c:pt>
                <c:pt idx="35">
                  <c:v>-0.48959999999999998</c:v>
                </c:pt>
                <c:pt idx="36">
                  <c:v>-1.494</c:v>
                </c:pt>
                <c:pt idx="37">
                  <c:v>-1.7472000000000001</c:v>
                </c:pt>
                <c:pt idx="38">
                  <c:v>-2.7480000000000002</c:v>
                </c:pt>
                <c:pt idx="39">
                  <c:v>-2.2464</c:v>
                </c:pt>
                <c:pt idx="40">
                  <c:v>-2.4731999999999998</c:v>
                </c:pt>
                <c:pt idx="41">
                  <c:v>-2.1057000000000001</c:v>
                </c:pt>
                <c:pt idx="42">
                  <c:v>-0.9577</c:v>
                </c:pt>
                <c:pt idx="43">
                  <c:v>-0.88449999999999995</c:v>
                </c:pt>
                <c:pt idx="44">
                  <c:v>-0.70760000000000001</c:v>
                </c:pt>
                <c:pt idx="45">
                  <c:v>-0.58440000000000003</c:v>
                </c:pt>
                <c:pt idx="46">
                  <c:v>3.2899999999999999E-2</c:v>
                </c:pt>
                <c:pt idx="47">
                  <c:v>-5.4899999999999997E-2</c:v>
                </c:pt>
                <c:pt idx="48">
                  <c:v>0.60389999999999999</c:v>
                </c:pt>
                <c:pt idx="49">
                  <c:v>1.3871</c:v>
                </c:pt>
                <c:pt idx="50">
                  <c:v>1.514</c:v>
                </c:pt>
                <c:pt idx="51">
                  <c:v>0.95279999999999998</c:v>
                </c:pt>
                <c:pt idx="52">
                  <c:v>0.98089999999999999</c:v>
                </c:pt>
                <c:pt idx="53">
                  <c:v>0.47699999999999998</c:v>
                </c:pt>
                <c:pt idx="54">
                  <c:v>0.60629999999999995</c:v>
                </c:pt>
                <c:pt idx="55">
                  <c:v>0.40039999999999998</c:v>
                </c:pt>
                <c:pt idx="56">
                  <c:v>0.32340000000000002</c:v>
                </c:pt>
                <c:pt idx="57">
                  <c:v>0.59399999999999997</c:v>
                </c:pt>
                <c:pt idx="58">
                  <c:v>0.40039999999999998</c:v>
                </c:pt>
                <c:pt idx="59">
                  <c:v>0.72489999999999999</c:v>
                </c:pt>
                <c:pt idx="60">
                  <c:v>1.0505</c:v>
                </c:pt>
                <c:pt idx="61">
                  <c:v>1.1253</c:v>
                </c:pt>
                <c:pt idx="62">
                  <c:v>1.323</c:v>
                </c:pt>
                <c:pt idx="63">
                  <c:v>1.488</c:v>
                </c:pt>
                <c:pt idx="64">
                  <c:v>2.1604000000000001</c:v>
                </c:pt>
                <c:pt idx="65">
                  <c:v>2.2191999999999998</c:v>
                </c:pt>
                <c:pt idx="66">
                  <c:v>2.6149</c:v>
                </c:pt>
                <c:pt idx="67">
                  <c:v>3.8346</c:v>
                </c:pt>
                <c:pt idx="68">
                  <c:v>3.7174</c:v>
                </c:pt>
                <c:pt idx="69">
                  <c:v>4.4066000000000001</c:v>
                </c:pt>
                <c:pt idx="70">
                  <c:v>4.9130000000000003</c:v>
                </c:pt>
                <c:pt idx="71">
                  <c:v>4.7058999999999997</c:v>
                </c:pt>
                <c:pt idx="72">
                  <c:v>3.3008999999999999</c:v>
                </c:pt>
                <c:pt idx="73">
                  <c:v>3.1606999999999998</c:v>
                </c:pt>
                <c:pt idx="74">
                  <c:v>2.8559000000000001</c:v>
                </c:pt>
                <c:pt idx="75">
                  <c:v>3.0743999999999998</c:v>
                </c:pt>
                <c:pt idx="76">
                  <c:v>3.9845999999999999</c:v>
                </c:pt>
                <c:pt idx="77">
                  <c:v>4.0662000000000003</c:v>
                </c:pt>
                <c:pt idx="78">
                  <c:v>3.0426000000000002</c:v>
                </c:pt>
                <c:pt idx="79">
                  <c:v>3.5865</c:v>
                </c:pt>
                <c:pt idx="80">
                  <c:v>4.0743999999999998</c:v>
                </c:pt>
                <c:pt idx="81">
                  <c:v>4.4776999999999996</c:v>
                </c:pt>
                <c:pt idx="82">
                  <c:v>4.2161</c:v>
                </c:pt>
                <c:pt idx="83">
                  <c:v>4.2591999999999999</c:v>
                </c:pt>
                <c:pt idx="84">
                  <c:v>4.1776999999999997</c:v>
                </c:pt>
                <c:pt idx="85">
                  <c:v>4.7157</c:v>
                </c:pt>
                <c:pt idx="86">
                  <c:v>4.6399999999999997</c:v>
                </c:pt>
                <c:pt idx="87">
                  <c:v>4.1181000000000001</c:v>
                </c:pt>
                <c:pt idx="88">
                  <c:v>3.4298999999999999</c:v>
                </c:pt>
                <c:pt idx="89">
                  <c:v>1.5412999999999999</c:v>
                </c:pt>
                <c:pt idx="90">
                  <c:v>0.78110000000000002</c:v>
                </c:pt>
                <c:pt idx="91">
                  <c:v>0.65749999999999997</c:v>
                </c:pt>
                <c:pt idx="92">
                  <c:v>0.76300000000000001</c:v>
                </c:pt>
                <c:pt idx="93">
                  <c:v>1.4359999999999999</c:v>
                </c:pt>
                <c:pt idx="94">
                  <c:v>1.8453999999999999</c:v>
                </c:pt>
                <c:pt idx="95">
                  <c:v>2.0590999999999999</c:v>
                </c:pt>
                <c:pt idx="96">
                  <c:v>1.6868000000000001</c:v>
                </c:pt>
                <c:pt idx="97">
                  <c:v>2.0783</c:v>
                </c:pt>
                <c:pt idx="98">
                  <c:v>3.6006999999999998</c:v>
                </c:pt>
                <c:pt idx="99">
                  <c:v>3.8008000000000002</c:v>
                </c:pt>
                <c:pt idx="100">
                  <c:v>4.6569000000000003</c:v>
                </c:pt>
                <c:pt idx="101">
                  <c:v>4.8817000000000004</c:v>
                </c:pt>
                <c:pt idx="102">
                  <c:v>4.7412000000000001</c:v>
                </c:pt>
                <c:pt idx="103">
                  <c:v>4.5445000000000002</c:v>
                </c:pt>
                <c:pt idx="104">
                  <c:v>5.6117999999999997</c:v>
                </c:pt>
                <c:pt idx="105">
                  <c:v>9.1290999999999993</c:v>
                </c:pt>
                <c:pt idx="106">
                  <c:v>10.918781880000001</c:v>
                </c:pt>
                <c:pt idx="107">
                  <c:v>10.4314</c:v>
                </c:pt>
                <c:pt idx="108">
                  <c:v>9.1629000000000005</c:v>
                </c:pt>
                <c:pt idx="109">
                  <c:v>8.5063999999999993</c:v>
                </c:pt>
                <c:pt idx="110">
                  <c:v>11.9863</c:v>
                </c:pt>
                <c:pt idx="111">
                  <c:v>12.605600000000001</c:v>
                </c:pt>
                <c:pt idx="112">
                  <c:v>13.851900000000001</c:v>
                </c:pt>
                <c:pt idx="113">
                  <c:v>18.191500000000001</c:v>
                </c:pt>
                <c:pt idx="114">
                  <c:v>17.9359</c:v>
                </c:pt>
                <c:pt idx="115">
                  <c:v>17.9041</c:v>
                </c:pt>
                <c:pt idx="116">
                  <c:v>16.6585</c:v>
                </c:pt>
                <c:pt idx="117">
                  <c:v>16.2636</c:v>
                </c:pt>
                <c:pt idx="118">
                  <c:v>16.114100000000001</c:v>
                </c:pt>
                <c:pt idx="119">
                  <c:v>16.125599999999999</c:v>
                </c:pt>
                <c:pt idx="120">
                  <c:v>15.526300000000001</c:v>
                </c:pt>
                <c:pt idx="121">
                  <c:v>16.054200000000002</c:v>
                </c:pt>
                <c:pt idx="122">
                  <c:v>14.4757</c:v>
                </c:pt>
                <c:pt idx="123">
                  <c:v>15.000999999999999</c:v>
                </c:pt>
                <c:pt idx="124">
                  <c:v>13.6297</c:v>
                </c:pt>
                <c:pt idx="125">
                  <c:v>13.684100000000001</c:v>
                </c:pt>
                <c:pt idx="126">
                  <c:v>12.7492</c:v>
                </c:pt>
                <c:pt idx="127">
                  <c:v>13.2164</c:v>
                </c:pt>
                <c:pt idx="128">
                  <c:v>13.8828</c:v>
                </c:pt>
                <c:pt idx="129">
                  <c:v>15.1907</c:v>
                </c:pt>
                <c:pt idx="130">
                  <c:v>13.9412</c:v>
                </c:pt>
                <c:pt idx="131">
                  <c:v>13.137</c:v>
                </c:pt>
                <c:pt idx="132">
                  <c:v>12.394</c:v>
                </c:pt>
                <c:pt idx="133">
                  <c:v>11.5223</c:v>
                </c:pt>
                <c:pt idx="134">
                  <c:v>11.9533</c:v>
                </c:pt>
                <c:pt idx="135">
                  <c:v>12.210100000000001</c:v>
                </c:pt>
                <c:pt idx="136">
                  <c:v>12.5709</c:v>
                </c:pt>
                <c:pt idx="137">
                  <c:v>12.589700000000001</c:v>
                </c:pt>
                <c:pt idx="138">
                  <c:v>12.267799999999999</c:v>
                </c:pt>
                <c:pt idx="139">
                  <c:v>12.409599999999999</c:v>
                </c:pt>
                <c:pt idx="140">
                  <c:v>11.5829</c:v>
                </c:pt>
                <c:pt idx="141">
                  <c:v>10.8553</c:v>
                </c:pt>
                <c:pt idx="142">
                  <c:v>11.0525</c:v>
                </c:pt>
                <c:pt idx="143">
                  <c:v>10.8918</c:v>
                </c:pt>
                <c:pt idx="144">
                  <c:v>11.1891</c:v>
                </c:pt>
                <c:pt idx="145">
                  <c:v>11.455</c:v>
                </c:pt>
                <c:pt idx="146">
                  <c:v>11.0642</c:v>
                </c:pt>
                <c:pt idx="147">
                  <c:v>11.392799999999999</c:v>
                </c:pt>
                <c:pt idx="148">
                  <c:v>11.1996</c:v>
                </c:pt>
                <c:pt idx="149">
                  <c:v>10.560600000000001</c:v>
                </c:pt>
                <c:pt idx="150">
                  <c:v>9.7561999999999998</c:v>
                </c:pt>
                <c:pt idx="151">
                  <c:v>10.0707</c:v>
                </c:pt>
                <c:pt idx="152">
                  <c:v>10.4133</c:v>
                </c:pt>
                <c:pt idx="153">
                  <c:v>10.5054</c:v>
                </c:pt>
                <c:pt idx="154">
                  <c:v>10.220000000000001</c:v>
                </c:pt>
                <c:pt idx="155">
                  <c:v>10.577400000000001</c:v>
                </c:pt>
                <c:pt idx="156">
                  <c:v>9.7782</c:v>
                </c:pt>
                <c:pt idx="157">
                  <c:v>8.4335000000000004</c:v>
                </c:pt>
                <c:pt idx="158">
                  <c:v>7.9447999999999999</c:v>
                </c:pt>
                <c:pt idx="159">
                  <c:v>2.5520999999999998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B-4BF7-9872-5C16FA3B97DD}"/>
            </c:ext>
          </c:extLst>
        </c:ser>
        <c:ser>
          <c:idx val="0"/>
          <c:order val="3"/>
          <c:tx>
            <c:strRef>
              <c:f>'2013-26'!$H$2</c:f>
              <c:strCache>
                <c:ptCount val="1"/>
                <c:pt idx="0">
                  <c:v>Αναθεωρ. Τιμή Καυσίμου</c:v>
                </c:pt>
              </c:strCache>
            </c:strRef>
          </c:tx>
          <c:spPr>
            <a:ln w="28575" cap="rnd">
              <a:solidFill>
                <a:srgbClr val="CC3300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'2013-26'!$H$4:$H$163</c:f>
              <c:numCache>
                <c:formatCode>0.0000</c:formatCode>
                <c:ptCount val="160"/>
                <c:pt idx="125">
                  <c:v>12.6401</c:v>
                </c:pt>
                <c:pt idx="126">
                  <c:v>11.9352</c:v>
                </c:pt>
                <c:pt idx="127">
                  <c:v>12.228999999999999</c:v>
                </c:pt>
                <c:pt idx="128">
                  <c:v>13.1449</c:v>
                </c:pt>
                <c:pt idx="129">
                  <c:v>14.258100000000001</c:v>
                </c:pt>
                <c:pt idx="130">
                  <c:v>12.9956</c:v>
                </c:pt>
                <c:pt idx="131">
                  <c:v>11.777900000000001</c:v>
                </c:pt>
                <c:pt idx="132">
                  <c:v>11.368499999999999</c:v>
                </c:pt>
                <c:pt idx="133" formatCode="General">
                  <c:v>10.3832</c:v>
                </c:pt>
                <c:pt idx="134" formatCode="General">
                  <c:v>11.035399999999999</c:v>
                </c:pt>
                <c:pt idx="135">
                  <c:v>11.2081</c:v>
                </c:pt>
                <c:pt idx="136" formatCode="General">
                  <c:v>11.649800000000001</c:v>
                </c:pt>
                <c:pt idx="137">
                  <c:v>11.7166</c:v>
                </c:pt>
                <c:pt idx="138" formatCode="General">
                  <c:v>11.5701</c:v>
                </c:pt>
                <c:pt idx="139" formatCode="General">
                  <c:v>11.633800000000001</c:v>
                </c:pt>
                <c:pt idx="140" formatCode="General">
                  <c:v>11.114800000000001</c:v>
                </c:pt>
                <c:pt idx="141" formatCode="General">
                  <c:v>10.3627</c:v>
                </c:pt>
                <c:pt idx="142">
                  <c:v>10.4869</c:v>
                </c:pt>
                <c:pt idx="143">
                  <c:v>9.9839000000000002</c:v>
                </c:pt>
                <c:pt idx="144">
                  <c:v>10.024800000000001</c:v>
                </c:pt>
                <c:pt idx="145" formatCode="General">
                  <c:v>10.022500000000001</c:v>
                </c:pt>
                <c:pt idx="146" formatCode="General">
                  <c:v>10.0016</c:v>
                </c:pt>
                <c:pt idx="147">
                  <c:v>10.235900000000001</c:v>
                </c:pt>
                <c:pt idx="148" formatCode="General">
                  <c:v>10.2057</c:v>
                </c:pt>
                <c:pt idx="149">
                  <c:v>9.7802000000000007</c:v>
                </c:pt>
                <c:pt idx="150" formatCode="General">
                  <c:v>9.1347000000000005</c:v>
                </c:pt>
                <c:pt idx="151" formatCode="General">
                  <c:v>9.3932000000000002</c:v>
                </c:pt>
                <c:pt idx="152" formatCode="General">
                  <c:v>9.8697999999999997</c:v>
                </c:pt>
                <c:pt idx="153" formatCode="General">
                  <c:v>9.8175000000000008</c:v>
                </c:pt>
                <c:pt idx="154">
                  <c:v>9.5373999999999999</c:v>
                </c:pt>
                <c:pt idx="155">
                  <c:v>9.5554000000000006</c:v>
                </c:pt>
                <c:pt idx="156">
                  <c:v>8.8195999999999994</c:v>
                </c:pt>
                <c:pt idx="157">
                  <c:v>7.6980000000000004</c:v>
                </c:pt>
                <c:pt idx="158" formatCode="General">
                  <c:v>7.1135999999999999</c:v>
                </c:pt>
                <c:pt idx="159">
                  <c:v>2.2744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1F-4443-9F3E-433E43B76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13487"/>
        <c:axId val="599106415"/>
      </c:line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Τιμή</a:t>
            </a:r>
            <a:r>
              <a:rPr lang="el-GR" baseline="0"/>
              <a:t> Καυσίμων </a:t>
            </a:r>
            <a:r>
              <a:rPr lang="en-US" baseline="0"/>
              <a:t>(</a:t>
            </a:r>
            <a:r>
              <a:rPr lang="el-GR" baseline="0"/>
              <a:t>€/ΜΤ)</a:t>
            </a:r>
            <a:endParaRPr lang="el-G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'2013-26'!$C$2</c:f>
              <c:strCache>
                <c:ptCount val="1"/>
                <c:pt idx="0">
                  <c:v>Τιμή Καυσίμων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'2013-26'!$A$4:$A$163</c:f>
              <c:numCache>
                <c:formatCode>General</c:formatCode>
                <c:ptCount val="16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2">
                  <c:v>2014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2015</c:v>
                </c:pt>
                <c:pt idx="25">
                  <c:v>2015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2016</c:v>
                </c:pt>
                <c:pt idx="37">
                  <c:v>2016</c:v>
                </c:pt>
                <c:pt idx="38">
                  <c:v>2016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2017</c:v>
                </c:pt>
                <c:pt idx="49">
                  <c:v>2017</c:v>
                </c:pt>
                <c:pt idx="50">
                  <c:v>2017</c:v>
                </c:pt>
                <c:pt idx="51">
                  <c:v>2017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2018</c:v>
                </c:pt>
                <c:pt idx="61">
                  <c:v>2018</c:v>
                </c:pt>
                <c:pt idx="62">
                  <c:v>2018</c:v>
                </c:pt>
                <c:pt idx="63">
                  <c:v>2018</c:v>
                </c:pt>
                <c:pt idx="64">
                  <c:v>2018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2019</c:v>
                </c:pt>
                <c:pt idx="73">
                  <c:v>2019</c:v>
                </c:pt>
                <c:pt idx="74">
                  <c:v>2019</c:v>
                </c:pt>
                <c:pt idx="75">
                  <c:v>2019</c:v>
                </c:pt>
                <c:pt idx="76">
                  <c:v>2019</c:v>
                </c:pt>
                <c:pt idx="77">
                  <c:v>2019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2020</c:v>
                </c:pt>
                <c:pt idx="85">
                  <c:v>2020</c:v>
                </c:pt>
                <c:pt idx="86">
                  <c:v>2020</c:v>
                </c:pt>
                <c:pt idx="87">
                  <c:v>2020</c:v>
                </c:pt>
                <c:pt idx="88">
                  <c:v>2020</c:v>
                </c:pt>
                <c:pt idx="89">
                  <c:v>2020</c:v>
                </c:pt>
                <c:pt idx="90">
                  <c:v>2020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2021</c:v>
                </c:pt>
                <c:pt idx="97">
                  <c:v>2021</c:v>
                </c:pt>
                <c:pt idx="98">
                  <c:v>2021</c:v>
                </c:pt>
                <c:pt idx="99">
                  <c:v>2021</c:v>
                </c:pt>
                <c:pt idx="100">
                  <c:v>2021</c:v>
                </c:pt>
                <c:pt idx="101">
                  <c:v>2021</c:v>
                </c:pt>
                <c:pt idx="102">
                  <c:v>2021</c:v>
                </c:pt>
                <c:pt idx="103">
                  <c:v>2021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2022</c:v>
                </c:pt>
                <c:pt idx="109">
                  <c:v>2022</c:v>
                </c:pt>
                <c:pt idx="110">
                  <c:v>2022</c:v>
                </c:pt>
                <c:pt idx="111">
                  <c:v>2022</c:v>
                </c:pt>
                <c:pt idx="112">
                  <c:v>2022</c:v>
                </c:pt>
                <c:pt idx="113">
                  <c:v>2022</c:v>
                </c:pt>
                <c:pt idx="114">
                  <c:v>2022</c:v>
                </c:pt>
                <c:pt idx="115">
                  <c:v>2022</c:v>
                </c:pt>
                <c:pt idx="116">
                  <c:v>2022</c:v>
                </c:pt>
                <c:pt idx="117">
                  <c:v>2022</c:v>
                </c:pt>
                <c:pt idx="118">
                  <c:v>2022</c:v>
                </c:pt>
                <c:pt idx="119">
                  <c:v>2022</c:v>
                </c:pt>
                <c:pt idx="120">
                  <c:v>2023</c:v>
                </c:pt>
                <c:pt idx="121">
                  <c:v>2023</c:v>
                </c:pt>
                <c:pt idx="122">
                  <c:v>2023</c:v>
                </c:pt>
                <c:pt idx="123">
                  <c:v>2023</c:v>
                </c:pt>
                <c:pt idx="124">
                  <c:v>2023</c:v>
                </c:pt>
                <c:pt idx="125">
                  <c:v>2023</c:v>
                </c:pt>
                <c:pt idx="126">
                  <c:v>2023</c:v>
                </c:pt>
                <c:pt idx="127">
                  <c:v>2023</c:v>
                </c:pt>
                <c:pt idx="128">
                  <c:v>2023</c:v>
                </c:pt>
                <c:pt idx="129">
                  <c:v>2023</c:v>
                </c:pt>
                <c:pt idx="130">
                  <c:v>2023</c:v>
                </c:pt>
                <c:pt idx="131">
                  <c:v>2023</c:v>
                </c:pt>
                <c:pt idx="132">
                  <c:v>2024</c:v>
                </c:pt>
                <c:pt idx="133">
                  <c:v>2024</c:v>
                </c:pt>
                <c:pt idx="134">
                  <c:v>2024</c:v>
                </c:pt>
                <c:pt idx="135">
                  <c:v>2024</c:v>
                </c:pt>
                <c:pt idx="136">
                  <c:v>2024</c:v>
                </c:pt>
                <c:pt idx="137">
                  <c:v>2024</c:v>
                </c:pt>
                <c:pt idx="138">
                  <c:v>2024</c:v>
                </c:pt>
                <c:pt idx="139">
                  <c:v>2024</c:v>
                </c:pt>
                <c:pt idx="140">
                  <c:v>2024</c:v>
                </c:pt>
                <c:pt idx="141">
                  <c:v>2024</c:v>
                </c:pt>
                <c:pt idx="142">
                  <c:v>2024</c:v>
                </c:pt>
                <c:pt idx="143">
                  <c:v>2024</c:v>
                </c:pt>
                <c:pt idx="144">
                  <c:v>2025</c:v>
                </c:pt>
                <c:pt idx="145">
                  <c:v>2025</c:v>
                </c:pt>
                <c:pt idx="146">
                  <c:v>2025</c:v>
                </c:pt>
                <c:pt idx="147">
                  <c:v>2025</c:v>
                </c:pt>
                <c:pt idx="148">
                  <c:v>2025</c:v>
                </c:pt>
                <c:pt idx="149">
                  <c:v>2025</c:v>
                </c:pt>
                <c:pt idx="150">
                  <c:v>2025</c:v>
                </c:pt>
                <c:pt idx="151">
                  <c:v>2025</c:v>
                </c:pt>
                <c:pt idx="152">
                  <c:v>2025</c:v>
                </c:pt>
                <c:pt idx="153">
                  <c:v>2025</c:v>
                </c:pt>
                <c:pt idx="154">
                  <c:v>2025</c:v>
                </c:pt>
                <c:pt idx="155">
                  <c:v>2025</c:v>
                </c:pt>
                <c:pt idx="156">
                  <c:v>2026</c:v>
                </c:pt>
                <c:pt idx="157">
                  <c:v>2026</c:v>
                </c:pt>
                <c:pt idx="158">
                  <c:v>2026</c:v>
                </c:pt>
                <c:pt idx="159">
                  <c:v>2026</c:v>
                </c:pt>
              </c:numCache>
            </c:numRef>
          </c:cat>
          <c:val>
            <c:numRef>
              <c:f>'2013-26'!$C$4:$C$163</c:f>
              <c:numCache>
                <c:formatCode>0.00</c:formatCode>
                <c:ptCount val="160"/>
                <c:pt idx="0">
                  <c:v>562.1</c:v>
                </c:pt>
                <c:pt idx="1">
                  <c:v>591.6</c:v>
                </c:pt>
                <c:pt idx="2">
                  <c:v>602.85</c:v>
                </c:pt>
                <c:pt idx="3">
                  <c:v>603.95000000000005</c:v>
                </c:pt>
                <c:pt idx="4">
                  <c:v>594.9</c:v>
                </c:pt>
                <c:pt idx="5">
                  <c:v>577.29999999999995</c:v>
                </c:pt>
                <c:pt idx="6">
                  <c:v>561.9</c:v>
                </c:pt>
                <c:pt idx="7">
                  <c:v>546.75</c:v>
                </c:pt>
                <c:pt idx="8">
                  <c:v>542.15</c:v>
                </c:pt>
                <c:pt idx="9">
                  <c:v>537.35</c:v>
                </c:pt>
                <c:pt idx="10">
                  <c:v>494.95</c:v>
                </c:pt>
                <c:pt idx="11">
                  <c:v>489.2</c:v>
                </c:pt>
                <c:pt idx="12">
                  <c:v>503.3</c:v>
                </c:pt>
                <c:pt idx="13">
                  <c:v>494.15</c:v>
                </c:pt>
                <c:pt idx="14">
                  <c:v>506</c:v>
                </c:pt>
                <c:pt idx="15">
                  <c:v>493.05</c:v>
                </c:pt>
                <c:pt idx="16">
                  <c:v>497.1</c:v>
                </c:pt>
                <c:pt idx="17">
                  <c:v>515.75</c:v>
                </c:pt>
                <c:pt idx="18">
                  <c:v>532.9</c:v>
                </c:pt>
                <c:pt idx="19">
                  <c:v>527.6</c:v>
                </c:pt>
                <c:pt idx="20">
                  <c:v>517.04999999999995</c:v>
                </c:pt>
                <c:pt idx="21">
                  <c:v>512.79999999999995</c:v>
                </c:pt>
                <c:pt idx="22">
                  <c:v>458.45</c:v>
                </c:pt>
                <c:pt idx="23">
                  <c:v>458.1</c:v>
                </c:pt>
                <c:pt idx="24">
                  <c:v>405.95</c:v>
                </c:pt>
                <c:pt idx="25">
                  <c:v>348.65</c:v>
                </c:pt>
                <c:pt idx="26">
                  <c:v>340.5</c:v>
                </c:pt>
                <c:pt idx="27">
                  <c:v>327.35000000000002</c:v>
                </c:pt>
                <c:pt idx="28">
                  <c:v>320.2</c:v>
                </c:pt>
                <c:pt idx="29">
                  <c:v>333.4</c:v>
                </c:pt>
                <c:pt idx="30">
                  <c:v>329.8</c:v>
                </c:pt>
                <c:pt idx="31">
                  <c:v>355.95</c:v>
                </c:pt>
                <c:pt idx="32">
                  <c:v>310.89999999999998</c:v>
                </c:pt>
                <c:pt idx="33">
                  <c:v>306.95</c:v>
                </c:pt>
                <c:pt idx="34">
                  <c:v>279.25</c:v>
                </c:pt>
                <c:pt idx="35">
                  <c:v>279.60000000000002</c:v>
                </c:pt>
                <c:pt idx="36">
                  <c:v>237.75</c:v>
                </c:pt>
                <c:pt idx="37">
                  <c:v>227.2</c:v>
                </c:pt>
                <c:pt idx="38">
                  <c:v>185.5</c:v>
                </c:pt>
                <c:pt idx="39">
                  <c:v>206.4</c:v>
                </c:pt>
                <c:pt idx="40">
                  <c:v>196.95</c:v>
                </c:pt>
                <c:pt idx="41">
                  <c:v>213.7</c:v>
                </c:pt>
                <c:pt idx="42">
                  <c:v>260.75</c:v>
                </c:pt>
                <c:pt idx="43">
                  <c:v>263.75</c:v>
                </c:pt>
                <c:pt idx="44">
                  <c:v>271</c:v>
                </c:pt>
                <c:pt idx="45">
                  <c:v>276.05</c:v>
                </c:pt>
                <c:pt idx="46">
                  <c:v>301.35000000000002</c:v>
                </c:pt>
                <c:pt idx="47">
                  <c:v>297.75</c:v>
                </c:pt>
                <c:pt idx="48">
                  <c:v>324.75</c:v>
                </c:pt>
                <c:pt idx="49">
                  <c:v>356.85</c:v>
                </c:pt>
                <c:pt idx="50">
                  <c:v>362.05</c:v>
                </c:pt>
                <c:pt idx="51">
                  <c:v>339.05</c:v>
                </c:pt>
                <c:pt idx="52">
                  <c:v>340.2</c:v>
                </c:pt>
                <c:pt idx="53">
                  <c:v>319.55</c:v>
                </c:pt>
                <c:pt idx="54">
                  <c:v>324.85000000000002</c:v>
                </c:pt>
                <c:pt idx="55">
                  <c:v>318.2</c:v>
                </c:pt>
                <c:pt idx="56">
                  <c:v>314.7</c:v>
                </c:pt>
                <c:pt idx="57">
                  <c:v>327</c:v>
                </c:pt>
                <c:pt idx="58">
                  <c:v>318.2</c:v>
                </c:pt>
                <c:pt idx="59">
                  <c:v>332.95</c:v>
                </c:pt>
                <c:pt idx="60">
                  <c:v>347.75</c:v>
                </c:pt>
                <c:pt idx="61">
                  <c:v>347.88</c:v>
                </c:pt>
                <c:pt idx="62">
                  <c:v>356.29</c:v>
                </c:pt>
                <c:pt idx="63">
                  <c:v>363.31</c:v>
                </c:pt>
                <c:pt idx="64">
                  <c:v>391.92</c:v>
                </c:pt>
                <c:pt idx="65">
                  <c:v>394.42</c:v>
                </c:pt>
                <c:pt idx="66">
                  <c:v>409.36</c:v>
                </c:pt>
                <c:pt idx="67">
                  <c:v>460.37</c:v>
                </c:pt>
                <c:pt idx="68">
                  <c:v>455.47</c:v>
                </c:pt>
                <c:pt idx="69">
                  <c:v>484.29</c:v>
                </c:pt>
                <c:pt idx="70">
                  <c:v>505.47</c:v>
                </c:pt>
                <c:pt idx="71">
                  <c:v>496.81</c:v>
                </c:pt>
                <c:pt idx="72">
                  <c:v>439.15</c:v>
                </c:pt>
                <c:pt idx="73">
                  <c:v>433.24</c:v>
                </c:pt>
                <c:pt idx="74">
                  <c:v>420.39</c:v>
                </c:pt>
                <c:pt idx="75">
                  <c:v>429.6</c:v>
                </c:pt>
                <c:pt idx="76">
                  <c:v>467.97</c:v>
                </c:pt>
                <c:pt idx="77">
                  <c:v>471.41</c:v>
                </c:pt>
                <c:pt idx="78">
                  <c:v>433.97</c:v>
                </c:pt>
                <c:pt idx="79">
                  <c:v>457.92</c:v>
                </c:pt>
                <c:pt idx="80">
                  <c:v>479.4</c:v>
                </c:pt>
                <c:pt idx="81">
                  <c:v>497.16</c:v>
                </c:pt>
                <c:pt idx="82">
                  <c:v>485.64</c:v>
                </c:pt>
                <c:pt idx="83">
                  <c:v>487.54</c:v>
                </c:pt>
                <c:pt idx="84">
                  <c:v>481.63</c:v>
                </c:pt>
                <c:pt idx="85">
                  <c:v>505.02</c:v>
                </c:pt>
                <c:pt idx="86">
                  <c:v>501.73</c:v>
                </c:pt>
                <c:pt idx="87">
                  <c:v>479.04</c:v>
                </c:pt>
                <c:pt idx="88">
                  <c:v>449.12</c:v>
                </c:pt>
                <c:pt idx="89">
                  <c:v>367.01</c:v>
                </c:pt>
                <c:pt idx="90">
                  <c:v>335.41</c:v>
                </c:pt>
                <c:pt idx="91">
                  <c:v>329.81</c:v>
                </c:pt>
                <c:pt idx="92">
                  <c:v>334.59</c:v>
                </c:pt>
                <c:pt idx="93">
                  <c:v>365.1</c:v>
                </c:pt>
                <c:pt idx="94">
                  <c:v>383.66</c:v>
                </c:pt>
                <c:pt idx="95">
                  <c:v>393.35</c:v>
                </c:pt>
                <c:pt idx="96">
                  <c:v>376.47</c:v>
                </c:pt>
                <c:pt idx="97">
                  <c:v>394.22</c:v>
                </c:pt>
                <c:pt idx="98">
                  <c:v>463.24</c:v>
                </c:pt>
                <c:pt idx="99">
                  <c:v>472.31</c:v>
                </c:pt>
                <c:pt idx="100">
                  <c:v>511.12</c:v>
                </c:pt>
                <c:pt idx="101">
                  <c:v>521.30999999999995</c:v>
                </c:pt>
                <c:pt idx="102">
                  <c:v>510.42</c:v>
                </c:pt>
                <c:pt idx="103">
                  <c:v>501.69</c:v>
                </c:pt>
                <c:pt idx="104">
                  <c:v>549.05999999999995</c:v>
                </c:pt>
                <c:pt idx="105">
                  <c:v>705.16</c:v>
                </c:pt>
                <c:pt idx="106">
                  <c:v>784.59</c:v>
                </c:pt>
                <c:pt idx="107">
                  <c:v>762.96</c:v>
                </c:pt>
                <c:pt idx="108">
                  <c:v>716.93</c:v>
                </c:pt>
                <c:pt idx="109">
                  <c:v>687.06</c:v>
                </c:pt>
                <c:pt idx="110">
                  <c:v>845.4</c:v>
                </c:pt>
                <c:pt idx="111">
                  <c:v>873.58</c:v>
                </c:pt>
                <c:pt idx="112">
                  <c:v>930.29</c:v>
                </c:pt>
                <c:pt idx="113">
                  <c:v>1061.5</c:v>
                </c:pt>
                <c:pt idx="114">
                  <c:v>1050.8</c:v>
                </c:pt>
                <c:pt idx="115">
                  <c:v>1049.47</c:v>
                </c:pt>
                <c:pt idx="116">
                  <c:v>997.33</c:v>
                </c:pt>
                <c:pt idx="117">
                  <c:v>980.8</c:v>
                </c:pt>
                <c:pt idx="118">
                  <c:v>974.54</c:v>
                </c:pt>
                <c:pt idx="119">
                  <c:v>975.02</c:v>
                </c:pt>
                <c:pt idx="120">
                  <c:v>910.36</c:v>
                </c:pt>
                <c:pt idx="121">
                  <c:v>931.11</c:v>
                </c:pt>
                <c:pt idx="122">
                  <c:v>869.06</c:v>
                </c:pt>
                <c:pt idx="123">
                  <c:v>889.71</c:v>
                </c:pt>
                <c:pt idx="124">
                  <c:v>835.8</c:v>
                </c:pt>
                <c:pt idx="125">
                  <c:v>837.94</c:v>
                </c:pt>
                <c:pt idx="126">
                  <c:v>830.29</c:v>
                </c:pt>
                <c:pt idx="127">
                  <c:v>849.72</c:v>
                </c:pt>
                <c:pt idx="128">
                  <c:v>877.44</c:v>
                </c:pt>
                <c:pt idx="129">
                  <c:v>931.84</c:v>
                </c:pt>
                <c:pt idx="130">
                  <c:v>879.87</c:v>
                </c:pt>
                <c:pt idx="131">
                  <c:v>846.42</c:v>
                </c:pt>
                <c:pt idx="132">
                  <c:v>813.57</c:v>
                </c:pt>
                <c:pt idx="133">
                  <c:v>777.45</c:v>
                </c:pt>
                <c:pt idx="134">
                  <c:v>795.31</c:v>
                </c:pt>
                <c:pt idx="135">
                  <c:v>805.95</c:v>
                </c:pt>
                <c:pt idx="136">
                  <c:v>820.9</c:v>
                </c:pt>
                <c:pt idx="137">
                  <c:v>821.68</c:v>
                </c:pt>
                <c:pt idx="138">
                  <c:v>810.67</c:v>
                </c:pt>
                <c:pt idx="139">
                  <c:v>816.57</c:v>
                </c:pt>
                <c:pt idx="140">
                  <c:v>782.16</c:v>
                </c:pt>
                <c:pt idx="141">
                  <c:v>751.87</c:v>
                </c:pt>
                <c:pt idx="142">
                  <c:v>760.08</c:v>
                </c:pt>
                <c:pt idx="143">
                  <c:v>753.39</c:v>
                </c:pt>
                <c:pt idx="144">
                  <c:v>792.65</c:v>
                </c:pt>
                <c:pt idx="145">
                  <c:v>804.36</c:v>
                </c:pt>
                <c:pt idx="146">
                  <c:v>787.15</c:v>
                </c:pt>
                <c:pt idx="147">
                  <c:v>754.06</c:v>
                </c:pt>
                <c:pt idx="148">
                  <c:v>746.36</c:v>
                </c:pt>
                <c:pt idx="149">
                  <c:v>720.89</c:v>
                </c:pt>
                <c:pt idx="150">
                  <c:v>694.67</c:v>
                </c:pt>
                <c:pt idx="151">
                  <c:v>707.39</c:v>
                </c:pt>
                <c:pt idx="152">
                  <c:v>721.25</c:v>
                </c:pt>
                <c:pt idx="153">
                  <c:v>720.93</c:v>
                </c:pt>
                <c:pt idx="154">
                  <c:v>713.43</c:v>
                </c:pt>
                <c:pt idx="155">
                  <c:v>727.89</c:v>
                </c:pt>
                <c:pt idx="156">
                  <c:v>695.56</c:v>
                </c:pt>
                <c:pt idx="157">
                  <c:v>641.16</c:v>
                </c:pt>
                <c:pt idx="158">
                  <c:v>621.39</c:v>
                </c:pt>
                <c:pt idx="159">
                  <c:v>701.74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0-438F-8C26-EA560F6C1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1476975"/>
        <c:axId val="591494447"/>
      </c:lineChart>
      <c:catAx>
        <c:axId val="5914769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494447"/>
        <c:crosses val="autoZero"/>
        <c:auto val="1"/>
        <c:lblAlgn val="ctr"/>
        <c:lblOffset val="100"/>
        <c:tickLblSkip val="12"/>
        <c:tickMarkSkip val="6"/>
        <c:noMultiLvlLbl val="0"/>
      </c:catAx>
      <c:valAx>
        <c:axId val="591494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147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'2014'!$L$18</c:f>
          <c:strCache>
            <c:ptCount val="1"/>
            <c:pt idx="0">
              <c:v>Αναπροσαρμογή Καυσίμων 2014 -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'2014'!$Q$5:$Q$16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4-450A-AF1F-E142A0D58D6E}"/>
            </c:ext>
          </c:extLst>
        </c:ser>
        <c:ser>
          <c:idx val="1"/>
          <c:order val="1"/>
          <c:tx>
            <c:strRef>
              <c:f>'2014'!$R$3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'2014'!$R$5:$R$16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D4-450A-AF1F-E142A0D58D6E}"/>
            </c:ext>
          </c:extLst>
        </c:ser>
        <c:ser>
          <c:idx val="2"/>
          <c:order val="2"/>
          <c:tx>
            <c:strRef>
              <c:f>'2014'!$P$3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'2014'!$P$5:$P$16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4-450A-AF1F-E142A0D58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sz="1100"/>
              <a:t>Αναπροσαρμογή Καυσίμων 12μήνου - Ψηλή Τάση  (</a:t>
            </a:r>
            <a:r>
              <a:rPr lang="en-US" sz="1100"/>
              <a:t>c/kWh)</a:t>
            </a:r>
          </a:p>
        </c:rich>
      </c:tx>
      <c:layout>
        <c:manualLayout>
          <c:xMode val="edge"/>
          <c:yMode val="edge"/>
          <c:x val="0.18229612454009916"/>
          <c:y val="2.943800075024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'2013-26'!$E$2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Μάιος</c:v>
                </c:pt>
                <c:pt idx="1">
                  <c:v>Ιούνιος</c:v>
                </c:pt>
                <c:pt idx="2">
                  <c:v>Ιούλιος</c:v>
                </c:pt>
                <c:pt idx="3">
                  <c:v>Αύγουστος</c:v>
                </c:pt>
                <c:pt idx="4">
                  <c:v>Σεπτεμβρ.</c:v>
                </c:pt>
                <c:pt idx="5">
                  <c:v>Οκτώβριος</c:v>
                </c:pt>
                <c:pt idx="6">
                  <c:v>Νοέμβριος</c:v>
                </c:pt>
                <c:pt idx="7">
                  <c:v>Δεκέμβριος</c:v>
                </c:pt>
                <c:pt idx="8">
                  <c:v>Ιανουάριος</c:v>
                </c:pt>
                <c:pt idx="9">
                  <c:v>Φεβρουάρ.</c:v>
                </c:pt>
                <c:pt idx="10">
                  <c:v>Μάρτιος</c:v>
                </c:pt>
                <c:pt idx="11">
                  <c:v>Απρίλιος</c:v>
                </c:pt>
              </c:strCache>
            </c:strRef>
          </c:cat>
          <c:val>
            <c:numRef>
              <c:f>'2013-26'!$E$152:$E$163</c:f>
              <c:numCache>
                <c:formatCode>0.0000</c:formatCode>
                <c:ptCount val="12"/>
                <c:pt idx="0">
                  <c:v>5.4901999999999997</c:v>
                </c:pt>
                <c:pt idx="1">
                  <c:v>4.5834000000000001</c:v>
                </c:pt>
                <c:pt idx="2">
                  <c:v>4.1536999999999997</c:v>
                </c:pt>
                <c:pt idx="3">
                  <c:v>4.3063000000000002</c:v>
                </c:pt>
                <c:pt idx="4">
                  <c:v>4.2668999999999997</c:v>
                </c:pt>
                <c:pt idx="5">
                  <c:v>4.0797999999999996</c:v>
                </c:pt>
                <c:pt idx="6">
                  <c:v>3.7930999999999999</c:v>
                </c:pt>
                <c:pt idx="7">
                  <c:v>3.9474999999999998</c:v>
                </c:pt>
                <c:pt idx="8">
                  <c:v>3.0550999999999999</c:v>
                </c:pt>
                <c:pt idx="9">
                  <c:v>2.7528000000000001</c:v>
                </c:pt>
                <c:pt idx="10">
                  <c:v>2.5190999999999999</c:v>
                </c:pt>
                <c:pt idx="11">
                  <c:v>1.6738999999999999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6C-446A-A291-A3782EE53DF7}"/>
            </c:ext>
          </c:extLst>
        </c:ser>
        <c:ser>
          <c:idx val="4"/>
          <c:order val="1"/>
          <c:tx>
            <c:strRef>
              <c:f>'2013-26'!$F$2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Μάιος</c:v>
                </c:pt>
                <c:pt idx="1">
                  <c:v>Ιούνιος</c:v>
                </c:pt>
                <c:pt idx="2">
                  <c:v>Ιούλιος</c:v>
                </c:pt>
                <c:pt idx="3">
                  <c:v>Αύγουστος</c:v>
                </c:pt>
                <c:pt idx="4">
                  <c:v>Σεπτεμβρ.</c:v>
                </c:pt>
                <c:pt idx="5">
                  <c:v>Οκτώβριος</c:v>
                </c:pt>
                <c:pt idx="6">
                  <c:v>Νοέμβριος</c:v>
                </c:pt>
                <c:pt idx="7">
                  <c:v>Δεκέμβριος</c:v>
                </c:pt>
                <c:pt idx="8">
                  <c:v>Ιανουάριος</c:v>
                </c:pt>
                <c:pt idx="9">
                  <c:v>Φεβρουάρ.</c:v>
                </c:pt>
                <c:pt idx="10">
                  <c:v>Μάρτιος</c:v>
                </c:pt>
                <c:pt idx="11">
                  <c:v>Απρίλιος</c:v>
                </c:pt>
              </c:strCache>
            </c:strRef>
          </c:cat>
          <c:val>
            <c:numRef>
              <c:f>'2013-26'!$F$152:$F$163</c:f>
              <c:numCache>
                <c:formatCode>0.0000</c:formatCode>
                <c:ptCount val="12"/>
                <c:pt idx="0">
                  <c:v>5.5683999999999996</c:v>
                </c:pt>
                <c:pt idx="1">
                  <c:v>5.8617999999999997</c:v>
                </c:pt>
                <c:pt idx="2">
                  <c:v>5.4798999999999998</c:v>
                </c:pt>
                <c:pt idx="3">
                  <c:v>5.6386000000000003</c:v>
                </c:pt>
                <c:pt idx="4">
                  <c:v>6.0138999999999996</c:v>
                </c:pt>
                <c:pt idx="5">
                  <c:v>6.1894</c:v>
                </c:pt>
                <c:pt idx="6">
                  <c:v>6.3042999999999996</c:v>
                </c:pt>
                <c:pt idx="7">
                  <c:v>6.4985999999999997</c:v>
                </c:pt>
                <c:pt idx="8">
                  <c:v>6.6052</c:v>
                </c:pt>
                <c:pt idx="9">
                  <c:v>5.5566000000000004</c:v>
                </c:pt>
                <c:pt idx="10">
                  <c:v>5.3197000000000001</c:v>
                </c:pt>
                <c:pt idx="11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C-446A-A291-A3782EE53DF7}"/>
            </c:ext>
          </c:extLst>
        </c:ser>
        <c:ser>
          <c:idx val="5"/>
          <c:order val="2"/>
          <c:tx>
            <c:strRef>
              <c:f>'2013-26'!$D$2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Μάιος</c:v>
                </c:pt>
                <c:pt idx="1">
                  <c:v>Ιούνιος</c:v>
                </c:pt>
                <c:pt idx="2">
                  <c:v>Ιούλιος</c:v>
                </c:pt>
                <c:pt idx="3">
                  <c:v>Αύγουστος</c:v>
                </c:pt>
                <c:pt idx="4">
                  <c:v>Σεπτεμβρ.</c:v>
                </c:pt>
                <c:pt idx="5">
                  <c:v>Οκτώβριος</c:v>
                </c:pt>
                <c:pt idx="6">
                  <c:v>Νοέμβριος</c:v>
                </c:pt>
                <c:pt idx="7">
                  <c:v>Δεκέμβριος</c:v>
                </c:pt>
                <c:pt idx="8">
                  <c:v>Ιανουάριος</c:v>
                </c:pt>
                <c:pt idx="9">
                  <c:v>Φεβρουάρ.</c:v>
                </c:pt>
                <c:pt idx="10">
                  <c:v>Μάρτιος</c:v>
                </c:pt>
                <c:pt idx="11">
                  <c:v>Απρίλιος</c:v>
                </c:pt>
              </c:strCache>
            </c:strRef>
          </c:cat>
          <c:val>
            <c:numRef>
              <c:f>'2013-26'!$D$152:$D$163</c:f>
              <c:numCache>
                <c:formatCode>0.0000</c:formatCode>
                <c:ptCount val="12"/>
                <c:pt idx="0">
                  <c:v>11.1996</c:v>
                </c:pt>
                <c:pt idx="1">
                  <c:v>10.560600000000001</c:v>
                </c:pt>
                <c:pt idx="2">
                  <c:v>9.7561999999999998</c:v>
                </c:pt>
                <c:pt idx="3">
                  <c:v>10.0707</c:v>
                </c:pt>
                <c:pt idx="4">
                  <c:v>10.4133</c:v>
                </c:pt>
                <c:pt idx="5">
                  <c:v>10.5054</c:v>
                </c:pt>
                <c:pt idx="6">
                  <c:v>10.220000000000001</c:v>
                </c:pt>
                <c:pt idx="7">
                  <c:v>10.577400000000001</c:v>
                </c:pt>
                <c:pt idx="8">
                  <c:v>9.7782</c:v>
                </c:pt>
                <c:pt idx="9">
                  <c:v>8.4335000000000004</c:v>
                </c:pt>
                <c:pt idx="10">
                  <c:v>7.9447999999999999</c:v>
                </c:pt>
                <c:pt idx="11">
                  <c:v>2.5520999999999998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6C-446A-A291-A3782EE53DF7}"/>
            </c:ext>
          </c:extLst>
        </c:ser>
        <c:ser>
          <c:idx val="0"/>
          <c:order val="3"/>
          <c:tx>
            <c:strRef>
              <c:f>'2013-26'!$H$2</c:f>
              <c:strCache>
                <c:ptCount val="1"/>
                <c:pt idx="0">
                  <c:v>Αναθεωρ. Τιμή Καυσίμου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'2013-26'!$B$152:$B$163</c:f>
              <c:strCache>
                <c:ptCount val="12"/>
                <c:pt idx="0">
                  <c:v>Μάιος</c:v>
                </c:pt>
                <c:pt idx="1">
                  <c:v>Ιούνιος</c:v>
                </c:pt>
                <c:pt idx="2">
                  <c:v>Ιούλιος</c:v>
                </c:pt>
                <c:pt idx="3">
                  <c:v>Αύγουστος</c:v>
                </c:pt>
                <c:pt idx="4">
                  <c:v>Σεπτεμβρ.</c:v>
                </c:pt>
                <c:pt idx="5">
                  <c:v>Οκτώβριος</c:v>
                </c:pt>
                <c:pt idx="6">
                  <c:v>Νοέμβριος</c:v>
                </c:pt>
                <c:pt idx="7">
                  <c:v>Δεκέμβριος</c:v>
                </c:pt>
                <c:pt idx="8">
                  <c:v>Ιανουάριος</c:v>
                </c:pt>
                <c:pt idx="9">
                  <c:v>Φεβρουάρ.</c:v>
                </c:pt>
                <c:pt idx="10">
                  <c:v>Μάρτιος</c:v>
                </c:pt>
                <c:pt idx="11">
                  <c:v>Απρίλιος</c:v>
                </c:pt>
              </c:strCache>
            </c:strRef>
          </c:cat>
          <c:val>
            <c:numRef>
              <c:f>'2013-26'!$H$152:$H$163</c:f>
              <c:numCache>
                <c:formatCode>0.0000</c:formatCode>
                <c:ptCount val="12"/>
                <c:pt idx="0" formatCode="General">
                  <c:v>10.2057</c:v>
                </c:pt>
                <c:pt idx="1">
                  <c:v>9.7802000000000007</c:v>
                </c:pt>
                <c:pt idx="2" formatCode="General">
                  <c:v>9.1347000000000005</c:v>
                </c:pt>
                <c:pt idx="3" formatCode="General">
                  <c:v>9.3932000000000002</c:v>
                </c:pt>
                <c:pt idx="4" formatCode="General">
                  <c:v>9.8697999999999997</c:v>
                </c:pt>
                <c:pt idx="5" formatCode="General">
                  <c:v>9.8175000000000008</c:v>
                </c:pt>
                <c:pt idx="6">
                  <c:v>9.5373999999999999</c:v>
                </c:pt>
                <c:pt idx="7">
                  <c:v>9.5554000000000006</c:v>
                </c:pt>
                <c:pt idx="8">
                  <c:v>8.8195999999999994</c:v>
                </c:pt>
                <c:pt idx="9">
                  <c:v>7.6980000000000004</c:v>
                </c:pt>
                <c:pt idx="10" formatCode="General">
                  <c:v>7.1135999999999999</c:v>
                </c:pt>
                <c:pt idx="11">
                  <c:v>2.2744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0C-4BB0-B961-321D4ABE7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113487"/>
        <c:axId val="599106415"/>
      </c:barChart>
      <c:catAx>
        <c:axId val="599113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06415"/>
        <c:crosses val="autoZero"/>
        <c:auto val="1"/>
        <c:lblAlgn val="ctr"/>
        <c:lblOffset val="100"/>
        <c:noMultiLvlLbl val="0"/>
      </c:catAx>
      <c:valAx>
        <c:axId val="599106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9113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'2014'!$L$18</c:f>
          <c:strCache>
            <c:ptCount val="1"/>
            <c:pt idx="0">
              <c:v>Αναπροσαρμογή Καυσίμων 2014 -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'2014'!$Q$3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'2014'!$Q$5:$Q$16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152-AA5F-D390865B8D4D}"/>
            </c:ext>
          </c:extLst>
        </c:ser>
        <c:ser>
          <c:idx val="1"/>
          <c:order val="1"/>
          <c:tx>
            <c:strRef>
              <c:f>'2014'!$R$3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'2014'!$R$5:$R$16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6-4152-AA5F-D390865B8D4D}"/>
            </c:ext>
          </c:extLst>
        </c:ser>
        <c:ser>
          <c:idx val="2"/>
          <c:order val="2"/>
          <c:tx>
            <c:strRef>
              <c:f>'2014'!$P$3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'2014'!$P$5:$P$16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6-4152-AA5F-D390865B8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'2014'!$U$18</c:f>
          <c:strCache>
            <c:ptCount val="1"/>
            <c:pt idx="0">
              <c:v>Αναπροσαρμογή Καυσίμων 2014 -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'2014'!$Y$3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'2014'!$Y$5:$Y$16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7-4851-9F32-F365DF87A740}"/>
            </c:ext>
          </c:extLst>
        </c:ser>
        <c:ser>
          <c:idx val="1"/>
          <c:order val="1"/>
          <c:tx>
            <c:strRef>
              <c:f>'2014'!$Z$3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'2014'!$Z$5:$Z$16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37-4851-9F32-F365DF87A740}"/>
            </c:ext>
          </c:extLst>
        </c:ser>
        <c:ser>
          <c:idx val="2"/>
          <c:order val="2"/>
          <c:tx>
            <c:strRef>
              <c:f>'2014'!$X$3</c:f>
              <c:strCache>
                <c:ptCount val="1"/>
                <c:pt idx="0">
                  <c:v>Σύνολο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'2014'!$X$5:$X$16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37-4851-9F32-F365DF87A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56480"/>
        <c:axId val="258154400"/>
      </c:bar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'2014'!$U$18</c:f>
          <c:strCache>
            <c:ptCount val="1"/>
            <c:pt idx="0">
              <c:v>Αναπροσαρμογή Καυσίμων 2014 - Χαμηλή Τάση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'2014'!$Y$3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'2014'!$Y$5:$Y$16</c:f>
              <c:numCache>
                <c:formatCode>0.0000</c:formatCode>
                <c:ptCount val="12"/>
                <c:pt idx="0">
                  <c:v>3.8380999999999998</c:v>
                </c:pt>
                <c:pt idx="1">
                  <c:v>4.3851999999999993</c:v>
                </c:pt>
                <c:pt idx="2">
                  <c:v>4.6315</c:v>
                </c:pt>
                <c:pt idx="3">
                  <c:v>4.4054000000000002</c:v>
                </c:pt>
                <c:pt idx="4">
                  <c:v>4.4935</c:v>
                </c:pt>
                <c:pt idx="5">
                  <c:v>4.9277999999999995</c:v>
                </c:pt>
                <c:pt idx="6">
                  <c:v>5.33</c:v>
                </c:pt>
                <c:pt idx="7">
                  <c:v>5.2299999999999995</c:v>
                </c:pt>
                <c:pt idx="8">
                  <c:v>4.9824999999999999</c:v>
                </c:pt>
                <c:pt idx="9">
                  <c:v>4.8730000000000002</c:v>
                </c:pt>
                <c:pt idx="10">
                  <c:v>3.62</c:v>
                </c:pt>
                <c:pt idx="11">
                  <c:v>3.5831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E-4B82-910E-16E82D4DEA3E}"/>
            </c:ext>
          </c:extLst>
        </c:ser>
        <c:ser>
          <c:idx val="1"/>
          <c:order val="1"/>
          <c:tx>
            <c:strRef>
              <c:f>'2014'!$Z$3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'2014'!$Z$5:$Z$16</c:f>
              <c:numCache>
                <c:formatCode>0.0000</c:formatCode>
                <c:ptCount val="12"/>
                <c:pt idx="0">
                  <c:v>9.64E-2</c:v>
                </c:pt>
                <c:pt idx="1">
                  <c:v>0.15229999999999999</c:v>
                </c:pt>
                <c:pt idx="2">
                  <c:v>0.17730000000000001</c:v>
                </c:pt>
                <c:pt idx="3">
                  <c:v>0.11070000000000001</c:v>
                </c:pt>
                <c:pt idx="4">
                  <c:v>0.1166</c:v>
                </c:pt>
                <c:pt idx="5">
                  <c:v>0.10589999999999999</c:v>
                </c:pt>
                <c:pt idx="6">
                  <c:v>9.5200000000000007E-2</c:v>
                </c:pt>
                <c:pt idx="7">
                  <c:v>7.3800000000000004E-2</c:v>
                </c:pt>
                <c:pt idx="8">
                  <c:v>7.2599999999999998E-2</c:v>
                </c:pt>
                <c:pt idx="9">
                  <c:v>8.4500000000000006E-2</c:v>
                </c:pt>
                <c:pt idx="10">
                  <c:v>9.5200000000000007E-2</c:v>
                </c:pt>
                <c:pt idx="11">
                  <c:v>0.10829999999999999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E-4B82-910E-16E82D4DEA3E}"/>
            </c:ext>
          </c:extLst>
        </c:ser>
        <c:ser>
          <c:idx val="2"/>
          <c:order val="2"/>
          <c:tx>
            <c:strRef>
              <c:f>'2014'!$X$3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'2014'!$M$5:$M$16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'2014'!$X$5:$X$16</c:f>
              <c:numCache>
                <c:formatCode>0.0000</c:formatCode>
                <c:ptCount val="12"/>
                <c:pt idx="0">
                  <c:v>4.8384999999999998</c:v>
                </c:pt>
                <c:pt idx="1">
                  <c:v>4.6208</c:v>
                </c:pt>
                <c:pt idx="2">
                  <c:v>4.9028</c:v>
                </c:pt>
                <c:pt idx="3">
                  <c:v>4.5945999999999998</c:v>
                </c:pt>
                <c:pt idx="4">
                  <c:v>4.6909999999999998</c:v>
                </c:pt>
                <c:pt idx="5">
                  <c:v>5.1349</c:v>
                </c:pt>
                <c:pt idx="6">
                  <c:v>5.5430000000000001</c:v>
                </c:pt>
                <c:pt idx="7">
                  <c:v>5.4169</c:v>
                </c:pt>
                <c:pt idx="8">
                  <c:v>5.1657999999999999</c:v>
                </c:pt>
                <c:pt idx="9">
                  <c:v>5.0646000000000004</c:v>
                </c:pt>
                <c:pt idx="10">
                  <c:v>3.7711000000000001</c:v>
                </c:pt>
                <c:pt idx="11">
                  <c:v>3.7627999999999999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E-4B82-910E-16E82D4D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'2015'!$L$18</c:f>
          <c:strCache>
            <c:ptCount val="1"/>
            <c:pt idx="0">
              <c:v>Αναπροσαρμογή Καυσίμων 2015 - Ψηλή Τάση  (c/kWh)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'2015'!$Q$3</c:f>
              <c:strCache>
                <c:ptCount val="1"/>
                <c:pt idx="0">
                  <c:v>Καύσιμο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'2015'!$Q$5:$Q$16</c:f>
              <c:numCache>
                <c:formatCode>0.0000</c:formatCode>
                <c:ptCount val="12"/>
                <c:pt idx="0">
                  <c:v>2.3395000000000001</c:v>
                </c:pt>
                <c:pt idx="1">
                  <c:v>0.94009999999999994</c:v>
                </c:pt>
                <c:pt idx="2">
                  <c:v>0.74139999999999995</c:v>
                </c:pt>
                <c:pt idx="3">
                  <c:v>0.42120000000000007</c:v>
                </c:pt>
                <c:pt idx="4">
                  <c:v>0.26190000000000002</c:v>
                </c:pt>
                <c:pt idx="5">
                  <c:v>0.66500000000000004</c:v>
                </c:pt>
                <c:pt idx="6">
                  <c:v>0.57619999999999993</c:v>
                </c:pt>
                <c:pt idx="7">
                  <c:v>1.1627999999999998</c:v>
                </c:pt>
                <c:pt idx="8">
                  <c:v>0.10199999999999998</c:v>
                </c:pt>
                <c:pt idx="9">
                  <c:v>-0.1464</c:v>
                </c:pt>
                <c:pt idx="10">
                  <c:v>-0.83160000000000001</c:v>
                </c:pt>
                <c:pt idx="11">
                  <c:v>-0.86399999999999999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E1-45B1-A98D-17E7418ABB29}"/>
            </c:ext>
          </c:extLst>
        </c:ser>
        <c:ser>
          <c:idx val="1"/>
          <c:order val="1"/>
          <c:tx>
            <c:strRef>
              <c:f>'2015'!$R$3</c:f>
              <c:strCache>
                <c:ptCount val="1"/>
                <c:pt idx="0">
                  <c:v>Θερμοκ. Αέρια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'2015'!$R$5:$R$16</c:f>
              <c:numCache>
                <c:formatCode>0.0000</c:formatCode>
                <c:ptCount val="12"/>
                <c:pt idx="0">
                  <c:v>9.7600000000000006E-2</c:v>
                </c:pt>
                <c:pt idx="1">
                  <c:v>0.13689999999999999</c:v>
                </c:pt>
                <c:pt idx="2">
                  <c:v>0.15590000000000001</c:v>
                </c:pt>
                <c:pt idx="3">
                  <c:v>0.1595</c:v>
                </c:pt>
                <c:pt idx="4">
                  <c:v>0.17369999999999999</c:v>
                </c:pt>
                <c:pt idx="5">
                  <c:v>0.11</c:v>
                </c:pt>
                <c:pt idx="6">
                  <c:v>0.1013</c:v>
                </c:pt>
                <c:pt idx="7">
                  <c:v>0.08</c:v>
                </c:pt>
                <c:pt idx="8">
                  <c:v>6.8400000000000002E-2</c:v>
                </c:pt>
                <c:pt idx="9">
                  <c:v>0.20760000000000001</c:v>
                </c:pt>
                <c:pt idx="10">
                  <c:v>0.25080000000000002</c:v>
                </c:pt>
                <c:pt idx="11">
                  <c:v>0.3024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E1-45B1-A98D-17E7418ABB29}"/>
            </c:ext>
          </c:extLst>
        </c:ser>
        <c:ser>
          <c:idx val="2"/>
          <c:order val="2"/>
          <c:tx>
            <c:strRef>
              <c:f>'2015'!$P$3</c:f>
              <c:strCache>
                <c:ptCount val="1"/>
                <c:pt idx="0">
                  <c:v>Σύνολο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'2015'!$M$5:$M$16</c:f>
              <c:strCache>
                <c:ptCount val="12"/>
                <c:pt idx="0">
                  <c:v>Ιανουάριος</c:v>
                </c:pt>
                <c:pt idx="1">
                  <c:v>Φεβρουάρ.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  <c:pt idx="6">
                  <c:v>Ιούλιος</c:v>
                </c:pt>
                <c:pt idx="7">
                  <c:v>Αύγουστος</c:v>
                </c:pt>
                <c:pt idx="8">
                  <c:v>Σεπτεμβρ.</c:v>
                </c:pt>
                <c:pt idx="9">
                  <c:v>Οκτώβριος</c:v>
                </c:pt>
                <c:pt idx="10">
                  <c:v>Νοέμβριος</c:v>
                </c:pt>
                <c:pt idx="11">
                  <c:v>Δεκέμβριος</c:v>
                </c:pt>
              </c:strCache>
            </c:strRef>
          </c:cat>
          <c:val>
            <c:numRef>
              <c:f>'2015'!$P$5:$P$16</c:f>
              <c:numCache>
                <c:formatCode>0.0000</c:formatCode>
                <c:ptCount val="12"/>
                <c:pt idx="0">
                  <c:v>2.5215999999999998</c:v>
                </c:pt>
                <c:pt idx="1">
                  <c:v>1.1578999999999999</c:v>
                </c:pt>
                <c:pt idx="2">
                  <c:v>0.96389999999999998</c:v>
                </c:pt>
                <c:pt idx="3">
                  <c:v>0.65090000000000003</c:v>
                </c:pt>
                <c:pt idx="4">
                  <c:v>0.48080000000000001</c:v>
                </c:pt>
                <c:pt idx="5">
                  <c:v>0.83499999999999996</c:v>
                </c:pt>
                <c:pt idx="6">
                  <c:v>0.745</c:v>
                </c:pt>
                <c:pt idx="7">
                  <c:v>1.3428</c:v>
                </c:pt>
                <c:pt idx="8">
                  <c:v>0.2616</c:v>
                </c:pt>
                <c:pt idx="9">
                  <c:v>0.1668</c:v>
                </c:pt>
                <c:pt idx="10">
                  <c:v>-0.498</c:v>
                </c:pt>
                <c:pt idx="11">
                  <c:v>-0.48959999999999998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1-45B1-A98D-17E7418AB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8156480"/>
        <c:axId val="258154400"/>
      </c:lineChart>
      <c:catAx>
        <c:axId val="2581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4400"/>
        <c:crosses val="autoZero"/>
        <c:auto val="1"/>
        <c:lblAlgn val="ctr"/>
        <c:lblOffset val="100"/>
        <c:noMultiLvlLbl val="0"/>
      </c:catAx>
      <c:valAx>
        <c:axId val="25815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1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23C702-08E3-4C16-960E-8DB740BC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70E17E9-2448-47A6-A381-670ADB8C0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E2B068E-4E6C-4748-ADF6-84EAAE0C7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278342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9A6E04E-5F37-482F-9317-9C219A751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57150</xdr:colOff>
      <xdr:row>31</xdr:row>
      <xdr:rowOff>149225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84E1A0A-876E-4182-9515-7EB2B1993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190500</xdr:colOff>
      <xdr:row>31</xdr:row>
      <xdr:rowOff>149225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B30E776-D977-4AF8-A06B-998017F30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19</xdr:col>
      <xdr:colOff>66675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286153-B780-46C4-8004-C1C80F849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29</xdr:col>
      <xdr:colOff>152400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78E6DB-B835-4965-AD0D-558CEA991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19</xdr:col>
      <xdr:colOff>428625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2D9BE7-2E35-4F61-95A7-0E5435548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B77B8CE-EC8F-46F9-A152-E4A3498D5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19</xdr:col>
      <xdr:colOff>428625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0A0562-DE69-464D-A646-9EE806073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DB8339D-2EBD-46A0-9B6B-DA8E00519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18</xdr:row>
      <xdr:rowOff>0</xdr:rowOff>
    </xdr:from>
    <xdr:to>
      <xdr:col>19</xdr:col>
      <xdr:colOff>428625</xdr:colOff>
      <xdr:row>31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22836F-C31D-4776-8ED0-48B18A274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31</xdr:col>
      <xdr:colOff>190500</xdr:colOff>
      <xdr:row>31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FEA22E-CF30-4907-9D97-8F9A1CBD9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167640</xdr:colOff>
      <xdr:row>19</xdr:row>
      <xdr:rowOff>45720</xdr:rowOff>
    </xdr:from>
    <xdr:to>
      <xdr:col>36</xdr:col>
      <xdr:colOff>556259</xdr:colOff>
      <xdr:row>33</xdr:row>
      <xdr:rowOff>87226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76A865E-8684-42EE-9A23-3767DAEAC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169544</xdr:colOff>
      <xdr:row>19</xdr:row>
      <xdr:rowOff>55244</xdr:rowOff>
    </xdr:from>
    <xdr:to>
      <xdr:col>28</xdr:col>
      <xdr:colOff>466725</xdr:colOff>
      <xdr:row>33</xdr:row>
      <xdr:rowOff>123824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351011C-8841-4BF7-AE1A-88B3E535B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3</xdr:row>
      <xdr:rowOff>81915</xdr:rowOff>
    </xdr:from>
    <xdr:to>
      <xdr:col>36</xdr:col>
      <xdr:colOff>511925</xdr:colOff>
      <xdr:row>17</xdr:row>
      <xdr:rowOff>155171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BECB3B5-8970-4460-B7D0-419DFEF27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60957</xdr:colOff>
      <xdr:row>3</xdr:row>
      <xdr:rowOff>38100</xdr:rowOff>
    </xdr:from>
    <xdr:to>
      <xdr:col>28</xdr:col>
      <xdr:colOff>542924</xdr:colOff>
      <xdr:row>18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FB18885-F99C-4339-9A25-860FCF42D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800BE5-293A-43EF-A5C0-9480E1ED7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A86F71-A69C-4776-900D-40D187E37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5B9CF5-E0FB-456A-8CBF-F32BA0134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278342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E4BA5E7-7556-411E-B84E-C03757F99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60F72F-470A-4367-977A-AFB3E425B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044C78E-322E-488A-B2FE-CD92FFEA1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A80682F-59AB-4483-B388-B376875E2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7F39188-0AEF-417A-B3A8-D9E8345C3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2CEBCCE-5CE5-423F-A7F9-BEB575B1B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D59BC7A-C812-4920-833B-82FFC3B2D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BEB7997E-33C4-4910-97E2-655CB2AE9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B6B6275-065A-4794-890C-B9844572D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50E8563-DBB8-437B-BDEB-F07F505E3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2B18720-D947-4F29-B093-962A70E61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7505F63-5D86-46D7-9FA9-0FABF3D64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EA26C05-BAE8-4DB4-93CE-AA6753859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F6F3D8C-B94B-42A8-A8B9-F30DCF5DE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670983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697F2DC-345C-4055-9A7B-271454916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9295400-C4D1-4099-8A5F-1018FCD0A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11E5381-4034-4AAC-A95E-F2982C427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649817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3700D08-9D40-4259-A757-0B314088D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3F92A6A-DDBC-4D04-9EC0-56F108FB0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CE4DF04-4FCA-4798-B51A-F116E99C6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8229D97-E846-4CF0-9E9E-5B9D470A5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18</xdr:col>
      <xdr:colOff>651933</xdr:colOff>
      <xdr:row>31</xdr:row>
      <xdr:rowOff>142875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C432E0-2D5F-42B6-8F3C-66C073D08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18</xdr:col>
      <xdr:colOff>668867</xdr:colOff>
      <xdr:row>47</xdr:row>
      <xdr:rowOff>1059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A9C6BA0-65BC-4ACE-8538-42E1276B6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264583</xdr:colOff>
      <xdr:row>47</xdr:row>
      <xdr:rowOff>1059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EEF119D-4CB5-40FC-A9E6-464C78065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18</xdr:row>
      <xdr:rowOff>0</xdr:rowOff>
    </xdr:from>
    <xdr:to>
      <xdr:col>28</xdr:col>
      <xdr:colOff>352426</xdr:colOff>
      <xdr:row>31</xdr:row>
      <xdr:rowOff>142875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0269746-2153-4CEF-AFC9-E59B43A6C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18</xdr:row>
      <xdr:rowOff>0</xdr:rowOff>
    </xdr:from>
    <xdr:to>
      <xdr:col>19</xdr:col>
      <xdr:colOff>38100</xdr:colOff>
      <xdr:row>31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9D9127-B802-4EAB-B35C-82F563DC3E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609599</xdr:colOff>
      <xdr:row>18</xdr:row>
      <xdr:rowOff>0</xdr:rowOff>
    </xdr:from>
    <xdr:to>
      <xdr:col>28</xdr:col>
      <xdr:colOff>200025</xdr:colOff>
      <xdr:row>31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BCD9A1-0672-4B7F-8177-9550F1DA2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33</xdr:row>
      <xdr:rowOff>0</xdr:rowOff>
    </xdr:from>
    <xdr:to>
      <xdr:col>19</xdr:col>
      <xdr:colOff>57150</xdr:colOff>
      <xdr:row>46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2030161-5E36-4250-8865-A3D78BDD0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33</xdr:row>
      <xdr:rowOff>0</xdr:rowOff>
    </xdr:from>
    <xdr:to>
      <xdr:col>28</xdr:col>
      <xdr:colOff>190500</xdr:colOff>
      <xdr:row>46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923C85-527D-4259-AD23-9A9C0AFBE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5E2A-34F1-4FA2-9428-3CFEB8A058DE}">
  <dimension ref="A1:AA49"/>
  <sheetViews>
    <sheetView topLeftCell="A30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39</v>
      </c>
      <c r="Q2" s="210"/>
      <c r="R2" s="210"/>
      <c r="S2" s="211"/>
      <c r="T2" s="213" t="s">
        <v>40</v>
      </c>
      <c r="U2" s="214"/>
      <c r="V2" s="214"/>
      <c r="W2" s="215"/>
      <c r="X2" s="210" t="s">
        <v>41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2013</v>
      </c>
      <c r="D3" s="5"/>
      <c r="E3" s="1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2">
        <v>1.33E-3</v>
      </c>
      <c r="C4" s="205"/>
      <c r="D4" s="205" t="s">
        <v>4</v>
      </c>
      <c r="E4" s="204">
        <v>562.1</v>
      </c>
      <c r="F4" s="3" t="s">
        <v>20</v>
      </c>
      <c r="G4" s="187">
        <v>6.9718999999999998</v>
      </c>
      <c r="H4" s="188">
        <v>6.1078000000000001</v>
      </c>
      <c r="I4" s="188">
        <v>9.3100000000000002E-2</v>
      </c>
      <c r="J4" s="188">
        <v>0.77100000000000002</v>
      </c>
      <c r="K4" s="19"/>
      <c r="L4" s="28">
        <v>2013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562.1</v>
      </c>
      <c r="P4" s="23" cm="1">
        <f t="array" aca="1" ref="P4" ca="1">IF(INDIRECT(ADDRESS(ROW()*3-ROW($L$4)-ROW($F$4),COLUMN(G$3)))=0,"",INDIRECT(ADDRESS(ROW()*3-ROW($L$4)-ROW($F$4),COLUMN(G$3))))</f>
        <v>6.9718999999999998</v>
      </c>
      <c r="Q4" s="23" cm="1">
        <f t="array" aca="1" ref="Q4" ca="1">IF(INDIRECT(ADDRESS(ROW()*3-ROW($L$4)-ROW($F$4),COLUMN(H$3)))=0,"",INDIRECT(ADDRESS(ROW()*3-ROW($L$4)-ROW($F$4),COLUMN(H$3))))</f>
        <v>6.1078000000000001</v>
      </c>
      <c r="R4" s="23" cm="1">
        <f t="array" aca="1" ref="R4" ca="1">IF(INDIRECT(ADDRESS(ROW()*3-ROW($L$4)-ROW($F$4),COLUMN(I$3)))=0,"",INDIRECT(ADDRESS(ROW()*3-ROW($L$4)-ROW($F$4),COLUMN(I$3))))</f>
        <v>9.3100000000000002E-2</v>
      </c>
      <c r="S4" s="23" cm="1">
        <f t="array" aca="1" ref="S4" ca="1">IF(INDIRECT(ADDRESS(ROW()*3-ROW($L$4)-ROW($F$4),COLUMN(J$3)))=0,"",INDIRECT(ADDRESS(ROW()*3-ROW($L$4)-ROW($F$4),COLUMN(J$3))))</f>
        <v>0.77100000000000002</v>
      </c>
      <c r="T4" s="68" cm="1">
        <f t="array" aca="1" ref="T4" ca="1">IF(INDIRECT(ADDRESS(ROW()*3-ROW($L$4)-ROW($F$4)+1,COLUMN(G$3)))=0,"",INDIRECT(ADDRESS(ROW()*3-ROW($L$4)-ROW($F$4)+1,COLUMN(G$3))))</f>
        <v>6.9718999999999998</v>
      </c>
      <c r="U4" s="68" cm="1">
        <f t="array" aca="1" ref="U4" ca="1">IF(INDIRECT(ADDRESS(ROW()*3-ROW($L$4)-ROW($F$4)+1,COLUMN(H$3)))=0,"",INDIRECT(ADDRESS(ROW()*3-ROW($L$4)-ROW($F$4)+1,COLUMN(H$3))))</f>
        <v>6.1078000000000001</v>
      </c>
      <c r="V4" s="68" cm="1">
        <f t="array" aca="1" ref="V4" ca="1">IF(INDIRECT(ADDRESS(ROW()*3-ROW($L$4)-ROW($F$4)+1,COLUMN(I$3)))=0,"",INDIRECT(ADDRESS(ROW()*3-ROW($L$4)-ROW($F$4)+1,COLUMN(I$3))))</f>
        <v>9.3100000000000002E-2</v>
      </c>
      <c r="W4" s="68" cm="1">
        <f t="array" aca="1" ref="W4" ca="1">IF(INDIRECT(ADDRESS(ROW()*3-ROW($L$4)-ROW($F$4)+1,COLUMN(J$3)))=0,"",INDIRECT(ADDRESS(ROW()*3-ROW($L$4)-ROW($F$4)+1,COLUMN(J$3))))</f>
        <v>0.77100000000000002</v>
      </c>
      <c r="X4" s="23" cm="1">
        <f t="array" aca="1" ref="X4" ca="1">IF(INDIRECT(ADDRESS(ROW()*3-ROW($L$4)-ROW($F$4),COLUMN(G$3)))=0,"",INDIRECT(ADDRESS(ROW()*3-ROW($L$4)-ROW($F$4)+2,COLUMN(G$3))))</f>
        <v>6.9718999999999998</v>
      </c>
      <c r="Y4" s="23" cm="1">
        <f t="array" aca="1" ref="Y4" ca="1">IF(INDIRECT(ADDRESS(ROW()*3-ROW($L$4)-ROW($F$4),COLUMN(H$3)))=0,"",INDIRECT(ADDRESS(ROW()*3-ROW($L$4)-ROW($F$4)+2,COLUMN(H$3))))</f>
        <v>6.1078000000000001</v>
      </c>
      <c r="Z4" s="23" cm="1">
        <f t="array" aca="1" ref="Z4" ca="1">IF(INDIRECT(ADDRESS(ROW()*3-ROW($L$4)-ROW($F$4),COLUMN(I$3)))=0,"",INDIRECT(ADDRESS(ROW()*3-ROW($L$4)-ROW($F$4)+2,COLUMN(I$3))))</f>
        <v>9.3100000000000002E-2</v>
      </c>
      <c r="AA4" s="23" cm="1">
        <f t="array" aca="1" ref="AA4" ca="1">IF(INDIRECT(ADDRESS(ROW()*3-ROW($L$4)-ROW($F$4),COLUMN(J$3)))=0,"",INDIRECT(ADDRESS(ROW()*3-ROW($L$4)-ROW($F$4)+2,COLUMN(J$3))))</f>
        <v>0.77100000000000002</v>
      </c>
    </row>
    <row r="5" spans="1:27" ht="15" thickBot="1">
      <c r="A5" s="3" t="s">
        <v>21</v>
      </c>
      <c r="B5" s="42">
        <v>1.33E-3</v>
      </c>
      <c r="C5" s="205"/>
      <c r="D5" s="205"/>
      <c r="E5" s="204"/>
      <c r="F5" s="3" t="s">
        <v>21</v>
      </c>
      <c r="G5" s="187">
        <v>6.9718999999999998</v>
      </c>
      <c r="H5" s="188">
        <v>6.1078000000000001</v>
      </c>
      <c r="I5" s="188">
        <v>9.3100000000000002E-2</v>
      </c>
      <c r="J5" s="188">
        <v>0.77100000000000002</v>
      </c>
      <c r="K5" s="19"/>
      <c r="L5" s="28">
        <v>2013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562.1</v>
      </c>
      <c r="P5" s="23" cm="1">
        <f t="array" aca="1" ref="P5" ca="1">IF(INDIRECT(ADDRESS(ROW()*3-ROW($L$4)-ROW($F$4),COLUMN(G$3)))=0,"",INDIRECT(ADDRESS(ROW()*3-ROW($L$4)-ROW($F$4),COLUMN(G$3))))</f>
        <v>6.9718999999999998</v>
      </c>
      <c r="Q5" s="23" cm="1">
        <f t="array" aca="1" ref="Q5" ca="1">IF(INDIRECT(ADDRESS(ROW()*3-ROW($L$4)-ROW($F$4),COLUMN(H$3)))=0,"",INDIRECT(ADDRESS(ROW()*3-ROW($L$4)-ROW($F$4),COLUMN(H$3))))</f>
        <v>6.1078000000000001</v>
      </c>
      <c r="R5" s="23" cm="1">
        <f t="array" aca="1" ref="R5" ca="1">IF(INDIRECT(ADDRESS(ROW()*3-ROW($L$4)-ROW($F$4),COLUMN(I$3)))=0,"",INDIRECT(ADDRESS(ROW()*3-ROW($L$4)-ROW($F$4),COLUMN(I$3))))</f>
        <v>9.3100000000000002E-2</v>
      </c>
      <c r="S5" s="23" cm="1">
        <f t="array" aca="1" ref="S5" ca="1">IF(INDIRECT(ADDRESS(ROW()*3-ROW($L$4)-ROW($F$4),COLUMN(J$3)))=0,"",INDIRECT(ADDRESS(ROW()*3-ROW($L$4)-ROW($F$4),COLUMN(J$3))))</f>
        <v>0.77100000000000002</v>
      </c>
      <c r="T5" s="68" cm="1">
        <f t="array" aca="1" ref="T5" ca="1">IF(INDIRECT(ADDRESS(ROW()*3-ROW($L$4)-ROW($F$4)+1,COLUMN(G$3)))=0,"",INDIRECT(ADDRESS(ROW()*3-ROW($L$4)-ROW($F$4)+1,COLUMN(G$3))))</f>
        <v>6.9718999999999998</v>
      </c>
      <c r="U5" s="68" cm="1">
        <f t="array" aca="1" ref="U5" ca="1">IF(INDIRECT(ADDRESS(ROW()*3-ROW($L$4)-ROW($F$4)+1,COLUMN(H$3)))=0,"",INDIRECT(ADDRESS(ROW()*3-ROW($L$4)-ROW($F$4)+1,COLUMN(H$3))))</f>
        <v>6.1078000000000001</v>
      </c>
      <c r="V5" s="68" cm="1">
        <f t="array" aca="1" ref="V5" ca="1">IF(INDIRECT(ADDRESS(ROW()*3-ROW($L$4)-ROW($F$4)+1,COLUMN(I$3)))=0,"",INDIRECT(ADDRESS(ROW()*3-ROW($L$4)-ROW($F$4)+1,COLUMN(I$3))))</f>
        <v>9.3100000000000002E-2</v>
      </c>
      <c r="W5" s="68" cm="1">
        <f t="array" aca="1" ref="W5" ca="1">IF(INDIRECT(ADDRESS(ROW()*3-ROW($L$4)-ROW($F$4)+1,COLUMN(J$3)))=0,"",INDIRECT(ADDRESS(ROW()*3-ROW($L$4)-ROW($F$4)+1,COLUMN(J$3))))</f>
        <v>0.77100000000000002</v>
      </c>
      <c r="X5" s="23" cm="1">
        <f t="array" aca="1" ref="X5" ca="1">IF(INDIRECT(ADDRESS(ROW()*3-ROW($L$4)-ROW($F$4),COLUMN(G$3)))=0,"",INDIRECT(ADDRESS(ROW()*3-ROW($L$4)-ROW($F$4)+2,COLUMN(G$3))))</f>
        <v>6.9718999999999998</v>
      </c>
      <c r="Y5" s="23" cm="1">
        <f t="array" aca="1" ref="Y5" ca="1">IF(INDIRECT(ADDRESS(ROW()*3-ROW($L$4)-ROW($F$4),COLUMN(H$3)))=0,"",INDIRECT(ADDRESS(ROW()*3-ROW($L$4)-ROW($F$4)+2,COLUMN(H$3))))</f>
        <v>6.1078000000000001</v>
      </c>
      <c r="Z5" s="23" cm="1">
        <f t="array" aca="1" ref="Z5" ca="1">IF(INDIRECT(ADDRESS(ROW()*3-ROW($L$4)-ROW($F$4),COLUMN(I$3)))=0,"",INDIRECT(ADDRESS(ROW()*3-ROW($L$4)-ROW($F$4)+2,COLUMN(I$3))))</f>
        <v>9.3100000000000002E-2</v>
      </c>
      <c r="AA5" s="23" cm="1">
        <f t="array" aca="1" ref="AA5" ca="1">IF(INDIRECT(ADDRESS(ROW()*3-ROW($L$4)-ROW($F$4),COLUMN(J$3)))=0,"",INDIRECT(ADDRESS(ROW()*3-ROW($L$4)-ROW($F$4)+2,COLUMN(J$3))))</f>
        <v>0.77100000000000002</v>
      </c>
    </row>
    <row r="6" spans="1:27" ht="15" thickBot="1">
      <c r="A6" s="3" t="s">
        <v>22</v>
      </c>
      <c r="B6" s="42">
        <v>1.33E-3</v>
      </c>
      <c r="C6" s="205"/>
      <c r="D6" s="205"/>
      <c r="E6" s="204"/>
      <c r="F6" s="3" t="s">
        <v>22</v>
      </c>
      <c r="G6" s="187">
        <v>6.9718999999999998</v>
      </c>
      <c r="H6" s="188">
        <v>6.1078000000000001</v>
      </c>
      <c r="I6" s="188">
        <v>9.3100000000000002E-2</v>
      </c>
      <c r="J6" s="188">
        <v>0.77100000000000002</v>
      </c>
      <c r="K6" s="19"/>
      <c r="L6" s="28">
        <v>2013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591.6</v>
      </c>
      <c r="P6" s="23" cm="1">
        <f t="array" aca="1" ref="P6" ca="1">IF(INDIRECT(ADDRESS(ROW()*3-ROW($L$4)-ROW($F$4),COLUMN(G$3)))=0,"",INDIRECT(ADDRESS(ROW()*3-ROW($L$4)-ROW($F$4),COLUMN(G$3))))</f>
        <v>6.9401000000000002</v>
      </c>
      <c r="Q6" s="23" cm="1">
        <f t="array" aca="1" ref="Q6" ca="1">IF(INDIRECT(ADDRESS(ROW()*3-ROW($L$4)-ROW($F$4),COLUMN(H$3)))=0,"",INDIRECT(ADDRESS(ROW()*3-ROW($L$4)-ROW($F$4),COLUMN(H$3))))</f>
        <v>6.8338100000000006</v>
      </c>
      <c r="R6" s="23" cm="1">
        <f t="array" aca="1" ref="R6" ca="1">IF(INDIRECT(ADDRESS(ROW()*3-ROW($L$4)-ROW($F$4),COLUMN(I$3)))=0,"",INDIRECT(ADDRESS(ROW()*3-ROW($L$4)-ROW($F$4),COLUMN(I$3))))</f>
        <v>9.7600000000000006E-2</v>
      </c>
      <c r="S6" s="23" cm="1">
        <f t="array" aca="1" ref="S6" ca="1">IF(INDIRECT(ADDRESS(ROW()*3-ROW($L$4)-ROW($F$4),COLUMN(J$3)))=0,"",INDIRECT(ADDRESS(ROW()*3-ROW($L$4)-ROW($F$4),COLUMN(J$3))))</f>
        <v>8.6899999999999998E-3</v>
      </c>
      <c r="T6" s="68" cm="1">
        <f t="array" aca="1" ref="T6" ca="1">IF(INDIRECT(ADDRESS(ROW()*3-ROW($L$4)-ROW($F$4)+1,COLUMN(G$3)))=0,"",INDIRECT(ADDRESS(ROW()*3-ROW($L$4)-ROW($F$4)+1,COLUMN(G$3))))</f>
        <v>6.9401000000000002</v>
      </c>
      <c r="U6" s="68" cm="1">
        <f t="array" aca="1" ref="U6" ca="1">IF(INDIRECT(ADDRESS(ROW()*3-ROW($L$4)-ROW($F$4)+1,COLUMN(H$3)))=0,"",INDIRECT(ADDRESS(ROW()*3-ROW($L$4)-ROW($F$4)+1,COLUMN(H$3))))</f>
        <v>6.8338100000000006</v>
      </c>
      <c r="V6" s="68" cm="1">
        <f t="array" aca="1" ref="V6" ca="1">IF(INDIRECT(ADDRESS(ROW()*3-ROW($L$4)-ROW($F$4)+1,COLUMN(I$3)))=0,"",INDIRECT(ADDRESS(ROW()*3-ROW($L$4)-ROW($F$4)+1,COLUMN(I$3))))</f>
        <v>9.7600000000000006E-2</v>
      </c>
      <c r="W6" s="68" cm="1">
        <f t="array" aca="1" ref="W6" ca="1">IF(INDIRECT(ADDRESS(ROW()*3-ROW($L$4)-ROW($F$4)+1,COLUMN(J$3)))=0,"",INDIRECT(ADDRESS(ROW()*3-ROW($L$4)-ROW($F$4)+1,COLUMN(J$3))))</f>
        <v>8.6899999999999998E-3</v>
      </c>
      <c r="X6" s="23" cm="1">
        <f t="array" aca="1" ref="X6" ca="1">IF(INDIRECT(ADDRESS(ROW()*3-ROW($L$4)-ROW($F$4),COLUMN(G$3)))=0,"",INDIRECT(ADDRESS(ROW()*3-ROW($L$4)-ROW($F$4)+2,COLUMN(G$3))))</f>
        <v>6.9401000000000002</v>
      </c>
      <c r="Y6" s="23" cm="1">
        <f t="array" aca="1" ref="Y6" ca="1">IF(INDIRECT(ADDRESS(ROW()*3-ROW($L$4)-ROW($F$4),COLUMN(H$3)))=0,"",INDIRECT(ADDRESS(ROW()*3-ROW($L$4)-ROW($F$4)+2,COLUMN(H$3))))</f>
        <v>6.8338100000000006</v>
      </c>
      <c r="Z6" s="23" cm="1">
        <f t="array" aca="1" ref="Z6" ca="1">IF(INDIRECT(ADDRESS(ROW()*3-ROW($L$4)-ROW($F$4),COLUMN(I$3)))=0,"",INDIRECT(ADDRESS(ROW()*3-ROW($L$4)-ROW($F$4)+2,COLUMN(I$3))))</f>
        <v>9.7600000000000006E-2</v>
      </c>
      <c r="AA6" s="23" cm="1">
        <f t="array" aca="1" ref="AA6" ca="1">IF(INDIRECT(ADDRESS(ROW()*3-ROW($L$4)-ROW($F$4),COLUMN(J$3)))=0,"",INDIRECT(ADDRESS(ROW()*3-ROW($L$4)-ROW($F$4)+2,COLUMN(J$3))))</f>
        <v>8.6899999999999998E-3</v>
      </c>
    </row>
    <row r="7" spans="1:27" ht="15" thickBot="1">
      <c r="A7" s="3" t="s">
        <v>20</v>
      </c>
      <c r="B7" s="42">
        <v>1.33E-3</v>
      </c>
      <c r="C7" s="205" t="s">
        <v>4</v>
      </c>
      <c r="D7" s="205" t="s">
        <v>5</v>
      </c>
      <c r="E7" s="204">
        <v>562.1</v>
      </c>
      <c r="F7" s="3" t="s">
        <v>20</v>
      </c>
      <c r="G7" s="187">
        <v>6.9718999999999998</v>
      </c>
      <c r="H7" s="188">
        <v>6.1078000000000001</v>
      </c>
      <c r="I7" s="188">
        <v>9.3100000000000002E-2</v>
      </c>
      <c r="J7" s="188">
        <v>0.77100000000000002</v>
      </c>
      <c r="K7" s="19"/>
      <c r="L7" s="28">
        <v>2013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602.85</v>
      </c>
      <c r="P7" s="23" cm="1">
        <f t="array" aca="1" ref="P7" ca="1">IF(INDIRECT(ADDRESS(ROW()*3-ROW($L$4)-ROW($F$4),COLUMN(G$3)))=0,"",INDIRECT(ADDRESS(ROW()*3-ROW($L$4)-ROW($F$4),COLUMN(G$3))))</f>
        <v>7.2077999999999998</v>
      </c>
      <c r="Q7" s="23" cm="1">
        <f t="array" aca="1" ref="Q7" ca="1">IF(INDIRECT(ADDRESS(ROW()*3-ROW($L$4)-ROW($F$4),COLUMN(H$3)))=0,"",INDIRECT(ADDRESS(ROW()*3-ROW($L$4)-ROW($F$4),COLUMN(H$3))))</f>
        <v>7.08094</v>
      </c>
      <c r="R7" s="23" cm="1">
        <f t="array" aca="1" ref="R7" ca="1">IF(INDIRECT(ADDRESS(ROW()*3-ROW($L$4)-ROW($F$4),COLUMN(I$3)))=0,"",INDIRECT(ADDRESS(ROW()*3-ROW($L$4)-ROW($F$4),COLUMN(I$3))))</f>
        <v>0.1202</v>
      </c>
      <c r="S7" s="23" cm="1">
        <f t="array" aca="1" ref="S7" ca="1">IF(INDIRECT(ADDRESS(ROW()*3-ROW($L$4)-ROW($F$4),COLUMN(J$3)))=0,"",INDIRECT(ADDRESS(ROW()*3-ROW($L$4)-ROW($F$4),COLUMN(J$3))))</f>
        <v>6.6600000000000001E-3</v>
      </c>
      <c r="T7" s="68" cm="1">
        <f t="array" aca="1" ref="T7" ca="1">IF(INDIRECT(ADDRESS(ROW()*3-ROW($L$4)-ROW($F$4)+1,COLUMN(G$3)))=0,"",INDIRECT(ADDRESS(ROW()*3-ROW($L$4)-ROW($F$4)+1,COLUMN(G$3))))</f>
        <v>7.2077999999999998</v>
      </c>
      <c r="U7" s="68" cm="1">
        <f t="array" aca="1" ref="U7" ca="1">IF(INDIRECT(ADDRESS(ROW()*3-ROW($L$4)-ROW($F$4)+1,COLUMN(H$3)))=0,"",INDIRECT(ADDRESS(ROW()*3-ROW($L$4)-ROW($F$4)+1,COLUMN(H$3))))</f>
        <v>7.08094</v>
      </c>
      <c r="V7" s="68" cm="1">
        <f t="array" aca="1" ref="V7" ca="1">IF(INDIRECT(ADDRESS(ROW()*3-ROW($L$4)-ROW($F$4)+1,COLUMN(I$3)))=0,"",INDIRECT(ADDRESS(ROW()*3-ROW($L$4)-ROW($F$4)+1,COLUMN(I$3))))</f>
        <v>0.1202</v>
      </c>
      <c r="W7" s="68" cm="1">
        <f t="array" aca="1" ref="W7" ca="1">IF(INDIRECT(ADDRESS(ROW()*3-ROW($L$4)-ROW($F$4)+1,COLUMN(J$3)))=0,"",INDIRECT(ADDRESS(ROW()*3-ROW($L$4)-ROW($F$4)+1,COLUMN(J$3))))</f>
        <v>6.6600000000000001E-3</v>
      </c>
      <c r="X7" s="23" cm="1">
        <f t="array" aca="1" ref="X7" ca="1">IF(INDIRECT(ADDRESS(ROW()*3-ROW($L$4)-ROW($F$4),COLUMN(G$3)))=0,"",INDIRECT(ADDRESS(ROW()*3-ROW($L$4)-ROW($F$4)+2,COLUMN(G$3))))</f>
        <v>7.2077999999999998</v>
      </c>
      <c r="Y7" s="23" cm="1">
        <f t="array" aca="1" ref="Y7" ca="1">IF(INDIRECT(ADDRESS(ROW()*3-ROW($L$4)-ROW($F$4),COLUMN(H$3)))=0,"",INDIRECT(ADDRESS(ROW()*3-ROW($L$4)-ROW($F$4)+2,COLUMN(H$3))))</f>
        <v>7.08094</v>
      </c>
      <c r="Z7" s="23" cm="1">
        <f t="array" aca="1" ref="Z7" ca="1">IF(INDIRECT(ADDRESS(ROW()*3-ROW($L$4)-ROW($F$4),COLUMN(I$3)))=0,"",INDIRECT(ADDRESS(ROW()*3-ROW($L$4)-ROW($F$4)+2,COLUMN(I$3))))</f>
        <v>0.1202</v>
      </c>
      <c r="AA7" s="23" cm="1">
        <f t="array" aca="1" ref="AA7" ca="1">IF(INDIRECT(ADDRESS(ROW()*3-ROW($L$4)-ROW($F$4),COLUMN(J$3)))=0,"",INDIRECT(ADDRESS(ROW()*3-ROW($L$4)-ROW($F$4)+2,COLUMN(J$3))))</f>
        <v>6.6600000000000001E-3</v>
      </c>
    </row>
    <row r="8" spans="1:27" ht="15" thickBot="1">
      <c r="A8" s="3" t="s">
        <v>21</v>
      </c>
      <c r="B8" s="42">
        <v>1.33E-3</v>
      </c>
      <c r="C8" s="205"/>
      <c r="D8" s="205"/>
      <c r="E8" s="204"/>
      <c r="F8" s="3" t="s">
        <v>21</v>
      </c>
      <c r="G8" s="187">
        <v>6.9718999999999998</v>
      </c>
      <c r="H8" s="188">
        <v>6.1078000000000001</v>
      </c>
      <c r="I8" s="188">
        <v>9.3100000000000002E-2</v>
      </c>
      <c r="J8" s="188">
        <v>0.77100000000000002</v>
      </c>
      <c r="K8" s="19"/>
      <c r="L8" s="28">
        <v>2013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603.95000000000005</v>
      </c>
      <c r="P8" s="23" cm="1">
        <f t="array" aca="1" ref="P8" ca="1">IF(INDIRECT(ADDRESS(ROW()*3-ROW($L$4)-ROW($F$4),COLUMN(G$3)))=0,"",INDIRECT(ADDRESS(ROW()*3-ROW($L$4)-ROW($F$4),COLUMN(G$3))))</f>
        <v>7.234</v>
      </c>
      <c r="Q8" s="23" cm="1">
        <f t="array" aca="1" ref="Q8" ca="1">IF(INDIRECT(ADDRESS(ROW()*3-ROW($L$4)-ROW($F$4),COLUMN(H$3)))=0,"",INDIRECT(ADDRESS(ROW()*3-ROW($L$4)-ROW($F$4),COLUMN(H$3))))</f>
        <v>6.8734000000000002</v>
      </c>
      <c r="R8" s="23" cm="1">
        <f t="array" aca="1" ref="R8" ca="1">IF(INDIRECT(ADDRESS(ROW()*3-ROW($L$4)-ROW($F$4),COLUMN(I$3)))=0,"",INDIRECT(ADDRESS(ROW()*3-ROW($L$4)-ROW($F$4),COLUMN(I$3))))</f>
        <v>0.1202</v>
      </c>
      <c r="S8" s="23" cm="1">
        <f t="array" aca="1" ref="S8" ca="1">IF(INDIRECT(ADDRESS(ROW()*3-ROW($L$4)-ROW($F$4),COLUMN(J$3)))=0,"",INDIRECT(ADDRESS(ROW()*3-ROW($L$4)-ROW($F$4),COLUMN(J$3))))</f>
        <v>0.2404</v>
      </c>
      <c r="T8" s="68" cm="1">
        <f t="array" aca="1" ref="T8" ca="1">IF(INDIRECT(ADDRESS(ROW()*3-ROW($L$4)-ROW($F$4)+1,COLUMN(G$3)))=0,"",INDIRECT(ADDRESS(ROW()*3-ROW($L$4)-ROW($F$4)+1,COLUMN(G$3))))</f>
        <v>7.234</v>
      </c>
      <c r="U8" s="68" cm="1">
        <f t="array" aca="1" ref="U8" ca="1">IF(INDIRECT(ADDRESS(ROW()*3-ROW($L$4)-ROW($F$4)+1,COLUMN(H$3)))=0,"",INDIRECT(ADDRESS(ROW()*3-ROW($L$4)-ROW($F$4)+1,COLUMN(H$3))))</f>
        <v>6.8734000000000002</v>
      </c>
      <c r="V8" s="68" cm="1">
        <f t="array" aca="1" ref="V8" ca="1">IF(INDIRECT(ADDRESS(ROW()*3-ROW($L$4)-ROW($F$4)+1,COLUMN(I$3)))=0,"",INDIRECT(ADDRESS(ROW()*3-ROW($L$4)-ROW($F$4)+1,COLUMN(I$3))))</f>
        <v>0.1202</v>
      </c>
      <c r="W8" s="68" cm="1">
        <f t="array" aca="1" ref="W8" ca="1">IF(INDIRECT(ADDRESS(ROW()*3-ROW($L$4)-ROW($F$4)+1,COLUMN(J$3)))=0,"",INDIRECT(ADDRESS(ROW()*3-ROW($L$4)-ROW($F$4)+1,COLUMN(J$3))))</f>
        <v>0.2404</v>
      </c>
      <c r="X8" s="23" cm="1">
        <f t="array" aca="1" ref="X8" ca="1">IF(INDIRECT(ADDRESS(ROW()*3-ROW($L$4)-ROW($F$4),COLUMN(G$3)))=0,"",INDIRECT(ADDRESS(ROW()*3-ROW($L$4)-ROW($F$4)+2,COLUMN(G$3))))</f>
        <v>7.234</v>
      </c>
      <c r="Y8" s="23" cm="1">
        <f t="array" aca="1" ref="Y8" ca="1">IF(INDIRECT(ADDRESS(ROW()*3-ROW($L$4)-ROW($F$4),COLUMN(H$3)))=0,"",INDIRECT(ADDRESS(ROW()*3-ROW($L$4)-ROW($F$4)+2,COLUMN(H$3))))</f>
        <v>6.8734000000000002</v>
      </c>
      <c r="Z8" s="23" cm="1">
        <f t="array" aca="1" ref="Z8" ca="1">IF(INDIRECT(ADDRESS(ROW()*3-ROW($L$4)-ROW($F$4),COLUMN(I$3)))=0,"",INDIRECT(ADDRESS(ROW()*3-ROW($L$4)-ROW($F$4)+2,COLUMN(I$3))))</f>
        <v>0.1202</v>
      </c>
      <c r="AA8" s="23" cm="1">
        <f t="array" aca="1" ref="AA8" ca="1">IF(INDIRECT(ADDRESS(ROW()*3-ROW($L$4)-ROW($F$4),COLUMN(J$3)))=0,"",INDIRECT(ADDRESS(ROW()*3-ROW($L$4)-ROW($F$4)+2,COLUMN(J$3))))</f>
        <v>0.2404</v>
      </c>
    </row>
    <row r="9" spans="1:27" ht="15" thickBot="1">
      <c r="A9" s="3" t="s">
        <v>22</v>
      </c>
      <c r="B9" s="42">
        <v>1.33E-3</v>
      </c>
      <c r="C9" s="205"/>
      <c r="D9" s="205"/>
      <c r="E9" s="204"/>
      <c r="F9" s="3" t="s">
        <v>22</v>
      </c>
      <c r="G9" s="187">
        <v>6.9718999999999998</v>
      </c>
      <c r="H9" s="188">
        <v>6.1078000000000001</v>
      </c>
      <c r="I9" s="188">
        <v>9.3100000000000002E-2</v>
      </c>
      <c r="J9" s="188">
        <v>0.77100000000000002</v>
      </c>
      <c r="K9" s="19"/>
      <c r="L9" s="28">
        <v>2013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594.9</v>
      </c>
      <c r="P9" s="23" cm="1">
        <f t="array" aca="1" ref="P9" ca="1">IF(INDIRECT(ADDRESS(ROW()*3-ROW($L$4)-ROW($F$4),COLUMN(G$3)))=0,"",INDIRECT(ADDRESS(ROW()*3-ROW($L$4)-ROW($F$4),COLUMN(G$3))))</f>
        <v>7.0186000000000002</v>
      </c>
      <c r="Q9" s="23" cm="1">
        <f t="array" aca="1" ref="Q9" ca="1">IF(INDIRECT(ADDRESS(ROW()*3-ROW($L$4)-ROW($F$4),COLUMN(H$3)))=0,"",INDIRECT(ADDRESS(ROW()*3-ROW($L$4)-ROW($F$4),COLUMN(H$3))))</f>
        <v>6.6448999999999998</v>
      </c>
      <c r="R9" s="23" cm="1">
        <f t="array" aca="1" ref="R9" ca="1">IF(INDIRECT(ADDRESS(ROW()*3-ROW($L$4)-ROW($F$4),COLUMN(I$3)))=0,"",INDIRECT(ADDRESS(ROW()*3-ROW($L$4)-ROW($F$4),COLUMN(I$3))))</f>
        <v>0.12379999999999999</v>
      </c>
      <c r="S9" s="23" cm="1">
        <f t="array" aca="1" ref="S9" ca="1">IF(INDIRECT(ADDRESS(ROW()*3-ROW($L$4)-ROW($F$4),COLUMN(J$3)))=0,"",INDIRECT(ADDRESS(ROW()*3-ROW($L$4)-ROW($F$4),COLUMN(J$3))))</f>
        <v>0.24990000000000001</v>
      </c>
      <c r="T9" s="68" cm="1">
        <f t="array" aca="1" ref="T9" ca="1">IF(INDIRECT(ADDRESS(ROW()*3-ROW($L$4)-ROW($F$4)+1,COLUMN(G$3)))=0,"",INDIRECT(ADDRESS(ROW()*3-ROW($L$4)-ROW($F$4)+1,COLUMN(G$3))))</f>
        <v>7.0186000000000002</v>
      </c>
      <c r="U9" s="68" cm="1">
        <f t="array" aca="1" ref="U9" ca="1">IF(INDIRECT(ADDRESS(ROW()*3-ROW($L$4)-ROW($F$4)+1,COLUMN(H$3)))=0,"",INDIRECT(ADDRESS(ROW()*3-ROW($L$4)-ROW($F$4)+1,COLUMN(H$3))))</f>
        <v>6.6448999999999998</v>
      </c>
      <c r="V9" s="68" cm="1">
        <f t="array" aca="1" ref="V9" ca="1">IF(INDIRECT(ADDRESS(ROW()*3-ROW($L$4)-ROW($F$4)+1,COLUMN(I$3)))=0,"",INDIRECT(ADDRESS(ROW()*3-ROW($L$4)-ROW($F$4)+1,COLUMN(I$3))))</f>
        <v>0.12379999999999999</v>
      </c>
      <c r="W9" s="68" cm="1">
        <f t="array" aca="1" ref="W9" ca="1">IF(INDIRECT(ADDRESS(ROW()*3-ROW($L$4)-ROW($F$4)+1,COLUMN(J$3)))=0,"",INDIRECT(ADDRESS(ROW()*3-ROW($L$4)-ROW($F$4)+1,COLUMN(J$3))))</f>
        <v>0.24990000000000001</v>
      </c>
      <c r="X9" s="23" cm="1">
        <f t="array" aca="1" ref="X9" ca="1">IF(INDIRECT(ADDRESS(ROW()*3-ROW($L$4)-ROW($F$4),COLUMN(G$3)))=0,"",INDIRECT(ADDRESS(ROW()*3-ROW($L$4)-ROW($F$4)+2,COLUMN(G$3))))</f>
        <v>7.0186000000000002</v>
      </c>
      <c r="Y9" s="23" cm="1">
        <f t="array" aca="1" ref="Y9" ca="1">IF(INDIRECT(ADDRESS(ROW()*3-ROW($L$4)-ROW($F$4),COLUMN(H$3)))=0,"",INDIRECT(ADDRESS(ROW()*3-ROW($L$4)-ROW($F$4)+2,COLUMN(H$3))))</f>
        <v>6.6448999999999998</v>
      </c>
      <c r="Z9" s="23" cm="1">
        <f t="array" aca="1" ref="Z9" ca="1">IF(INDIRECT(ADDRESS(ROW()*3-ROW($L$4)-ROW($F$4),COLUMN(I$3)))=0,"",INDIRECT(ADDRESS(ROW()*3-ROW($L$4)-ROW($F$4)+2,COLUMN(I$3))))</f>
        <v>0.12379999999999999</v>
      </c>
      <c r="AA9" s="23" cm="1">
        <f t="array" aca="1" ref="AA9" ca="1">IF(INDIRECT(ADDRESS(ROW()*3-ROW($L$4)-ROW($F$4),COLUMN(J$3)))=0,"",INDIRECT(ADDRESS(ROW()*3-ROW($L$4)-ROW($F$4)+2,COLUMN(J$3))))</f>
        <v>0.24990000000000001</v>
      </c>
    </row>
    <row r="10" spans="1:27" ht="15" thickBot="1">
      <c r="A10" s="3" t="s">
        <v>20</v>
      </c>
      <c r="B10" s="40">
        <v>1.1900000000000001E-3</v>
      </c>
      <c r="C10" s="205" t="s">
        <v>5</v>
      </c>
      <c r="D10" s="205" t="s">
        <v>6</v>
      </c>
      <c r="E10" s="204">
        <v>591.6</v>
      </c>
      <c r="F10" s="3" t="s">
        <v>20</v>
      </c>
      <c r="G10" s="187">
        <v>6.9401000000000002</v>
      </c>
      <c r="H10" s="188">
        <v>6.8338100000000006</v>
      </c>
      <c r="I10" s="188">
        <v>9.7600000000000006E-2</v>
      </c>
      <c r="J10" s="188">
        <v>8.6899999999999998E-3</v>
      </c>
      <c r="K10" s="19"/>
      <c r="L10" s="28">
        <v>2013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577.29999999999995</v>
      </c>
      <c r="P10" s="23" cm="1">
        <f t="array" aca="1" ref="P10" ca="1">IF(INDIRECT(ADDRESS(ROW()*3-ROW($L$4)-ROW($F$4),COLUMN(G$3)))=0,"",INDIRECT(ADDRESS(ROW()*3-ROW($L$4)-ROW($F$4),COLUMN(G$3))))</f>
        <v>6.5997000000000003</v>
      </c>
      <c r="Q10" s="23" cm="1">
        <f t="array" aca="1" ref="Q10" ca="1">IF(INDIRECT(ADDRESS(ROW()*3-ROW($L$4)-ROW($F$4),COLUMN(H$3)))=0,"",INDIRECT(ADDRESS(ROW()*3-ROW($L$4)-ROW($F$4),COLUMN(H$3))))</f>
        <v>6.3438999999999997</v>
      </c>
      <c r="R10" s="23" cm="1">
        <f t="array" aca="1" ref="R10" ca="1">IF(INDIRECT(ADDRESS(ROW()*3-ROW($L$4)-ROW($F$4),COLUMN(I$3)))=0,"",INDIRECT(ADDRESS(ROW()*3-ROW($L$4)-ROW($F$4),COLUMN(I$3))))</f>
        <v>0.10349999999999999</v>
      </c>
      <c r="S10" s="23" cm="1">
        <f t="array" aca="1" ref="S10" ca="1">IF(INDIRECT(ADDRESS(ROW()*3-ROW($L$4)-ROW($F$4),COLUMN(J$3)))=0,"",INDIRECT(ADDRESS(ROW()*3-ROW($L$4)-ROW($F$4),COLUMN(J$3))))</f>
        <v>0.15229999999999999</v>
      </c>
      <c r="T10" s="68" cm="1">
        <f t="array" aca="1" ref="T10" ca="1">IF(INDIRECT(ADDRESS(ROW()*3-ROW($L$4)-ROW($F$4)+1,COLUMN(G$3)))=0,"",INDIRECT(ADDRESS(ROW()*3-ROW($L$4)-ROW($F$4)+1,COLUMN(G$3))))</f>
        <v>6.5997000000000003</v>
      </c>
      <c r="U10" s="68" cm="1">
        <f t="array" aca="1" ref="U10" ca="1">IF(INDIRECT(ADDRESS(ROW()*3-ROW($L$4)-ROW($F$4)+1,COLUMN(H$3)))=0,"",INDIRECT(ADDRESS(ROW()*3-ROW($L$4)-ROW($F$4)+1,COLUMN(H$3))))</f>
        <v>6.3438999999999997</v>
      </c>
      <c r="V10" s="68" cm="1">
        <f t="array" aca="1" ref="V10" ca="1">IF(INDIRECT(ADDRESS(ROW()*3-ROW($L$4)-ROW($F$4)+1,COLUMN(I$3)))=0,"",INDIRECT(ADDRESS(ROW()*3-ROW($L$4)-ROW($F$4)+1,COLUMN(I$3))))</f>
        <v>0.10349999999999999</v>
      </c>
      <c r="W10" s="68" cm="1">
        <f t="array" aca="1" ref="W10" ca="1">IF(INDIRECT(ADDRESS(ROW()*3-ROW($L$4)-ROW($F$4)+1,COLUMN(J$3)))=0,"",INDIRECT(ADDRESS(ROW()*3-ROW($L$4)-ROW($F$4)+1,COLUMN(J$3))))</f>
        <v>0.15229999999999999</v>
      </c>
      <c r="X10" s="23" cm="1">
        <f t="array" aca="1" ref="X10" ca="1">IF(INDIRECT(ADDRESS(ROW()*3-ROW($L$4)-ROW($F$4),COLUMN(G$3)))=0,"",INDIRECT(ADDRESS(ROW()*3-ROW($L$4)-ROW($F$4)+2,COLUMN(G$3))))</f>
        <v>6.5997000000000003</v>
      </c>
      <c r="Y10" s="23" cm="1">
        <f t="array" aca="1" ref="Y10" ca="1">IF(INDIRECT(ADDRESS(ROW()*3-ROW($L$4)-ROW($F$4),COLUMN(H$3)))=0,"",INDIRECT(ADDRESS(ROW()*3-ROW($L$4)-ROW($F$4)+2,COLUMN(H$3))))</f>
        <v>6.3438999999999997</v>
      </c>
      <c r="Z10" s="23" cm="1">
        <f t="array" aca="1" ref="Z10" ca="1">IF(INDIRECT(ADDRESS(ROW()*3-ROW($L$4)-ROW($F$4),COLUMN(I$3)))=0,"",INDIRECT(ADDRESS(ROW()*3-ROW($L$4)-ROW($F$4)+2,COLUMN(I$3))))</f>
        <v>0.10349999999999999</v>
      </c>
      <c r="AA10" s="23" cm="1">
        <f t="array" aca="1" ref="AA10" ca="1">IF(INDIRECT(ADDRESS(ROW()*3-ROW($L$4)-ROW($F$4),COLUMN(J$3)))=0,"",INDIRECT(ADDRESS(ROW()*3-ROW($L$4)-ROW($F$4)+2,COLUMN(J$3))))</f>
        <v>0.15229999999999999</v>
      </c>
    </row>
    <row r="11" spans="1:27" ht="15" thickBot="1">
      <c r="A11" s="3" t="s">
        <v>21</v>
      </c>
      <c r="B11" s="40">
        <v>1.1900000000000001E-3</v>
      </c>
      <c r="C11" s="205"/>
      <c r="D11" s="205"/>
      <c r="E11" s="204"/>
      <c r="F11" s="3" t="s">
        <v>21</v>
      </c>
      <c r="G11" s="187">
        <v>6.9401000000000002</v>
      </c>
      <c r="H11" s="188">
        <v>6.8338100000000006</v>
      </c>
      <c r="I11" s="188">
        <v>9.7600000000000006E-2</v>
      </c>
      <c r="J11" s="188">
        <v>8.6899999999999998E-3</v>
      </c>
      <c r="K11" s="19"/>
      <c r="L11" s="28">
        <v>2013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561.9</v>
      </c>
      <c r="P11" s="23" cm="1">
        <f t="array" aca="1" ref="P11" ca="1">IF(INDIRECT(ADDRESS(ROW()*3-ROW($L$4)-ROW($F$4),COLUMN(G$3)))=0,"",INDIRECT(ADDRESS(ROW()*3-ROW($L$4)-ROW($F$4),COLUMN(G$3))))</f>
        <v>6.2332000000000001</v>
      </c>
      <c r="Q11" s="23" cm="1">
        <f t="array" aca="1" ref="Q11" ca="1">IF(INDIRECT(ADDRESS(ROW()*3-ROW($L$4)-ROW($F$4),COLUMN(H$3)))=0,"",INDIRECT(ADDRESS(ROW()*3-ROW($L$4)-ROW($F$4),COLUMN(H$3))))</f>
        <v>6</v>
      </c>
      <c r="R11" s="23" cm="1">
        <f t="array" aca="1" ref="R11" ca="1">IF(INDIRECT(ADDRESS(ROW()*3-ROW($L$4)-ROW($F$4),COLUMN(I$3)))=0,"",INDIRECT(ADDRESS(ROW()*3-ROW($L$4)-ROW($F$4),COLUMN(I$3))))</f>
        <v>9.4E-2</v>
      </c>
      <c r="S11" s="23" cm="1">
        <f t="array" aca="1" ref="S11" ca="1">IF(INDIRECT(ADDRESS(ROW()*3-ROW($L$4)-ROW($F$4),COLUMN(J$3)))=0,"",INDIRECT(ADDRESS(ROW()*3-ROW($L$4)-ROW($F$4),COLUMN(J$3))))</f>
        <v>0.13919999999999999</v>
      </c>
      <c r="T11" s="68" cm="1">
        <f t="array" aca="1" ref="T11" ca="1">IF(INDIRECT(ADDRESS(ROW()*3-ROW($L$4)-ROW($F$4)+1,COLUMN(G$3)))=0,"",INDIRECT(ADDRESS(ROW()*3-ROW($L$4)-ROW($F$4)+1,COLUMN(G$3))))</f>
        <v>6.2332000000000001</v>
      </c>
      <c r="U11" s="68" cm="1">
        <f t="array" aca="1" ref="U11" ca="1">IF(INDIRECT(ADDRESS(ROW()*3-ROW($L$4)-ROW($F$4)+1,COLUMN(H$3)))=0,"",INDIRECT(ADDRESS(ROW()*3-ROW($L$4)-ROW($F$4)+1,COLUMN(H$3))))</f>
        <v>6</v>
      </c>
      <c r="V11" s="68" cm="1">
        <f t="array" aca="1" ref="V11" ca="1">IF(INDIRECT(ADDRESS(ROW()*3-ROW($L$4)-ROW($F$4)+1,COLUMN(I$3)))=0,"",INDIRECT(ADDRESS(ROW()*3-ROW($L$4)-ROW($F$4)+1,COLUMN(I$3))))</f>
        <v>9.4E-2</v>
      </c>
      <c r="W11" s="68" cm="1">
        <f t="array" aca="1" ref="W11" ca="1">IF(INDIRECT(ADDRESS(ROW()*3-ROW($L$4)-ROW($F$4)+1,COLUMN(J$3)))=0,"",INDIRECT(ADDRESS(ROW()*3-ROW($L$4)-ROW($F$4)+1,COLUMN(J$3))))</f>
        <v>0.13919999999999999</v>
      </c>
      <c r="X11" s="23" cm="1">
        <f t="array" aca="1" ref="X11" ca="1">IF(INDIRECT(ADDRESS(ROW()*3-ROW($L$4)-ROW($F$4),COLUMN(G$3)))=0,"",INDIRECT(ADDRESS(ROW()*3-ROW($L$4)-ROW($F$4)+2,COLUMN(G$3))))</f>
        <v>6.2332000000000001</v>
      </c>
      <c r="Y11" s="23" cm="1">
        <f t="array" aca="1" ref="Y11" ca="1">IF(INDIRECT(ADDRESS(ROW()*3-ROW($L$4)-ROW($F$4),COLUMN(H$3)))=0,"",INDIRECT(ADDRESS(ROW()*3-ROW($L$4)-ROW($F$4)+2,COLUMN(H$3))))</f>
        <v>6</v>
      </c>
      <c r="Z11" s="23" cm="1">
        <f t="array" aca="1" ref="Z11" ca="1">IF(INDIRECT(ADDRESS(ROW()*3-ROW($L$4)-ROW($F$4),COLUMN(I$3)))=0,"",INDIRECT(ADDRESS(ROW()*3-ROW($L$4)-ROW($F$4)+2,COLUMN(I$3))))</f>
        <v>9.4E-2</v>
      </c>
      <c r="AA11" s="23" cm="1">
        <f t="array" aca="1" ref="AA11" ca="1">IF(INDIRECT(ADDRESS(ROW()*3-ROW($L$4)-ROW($F$4),COLUMN(J$3)))=0,"",INDIRECT(ADDRESS(ROW()*3-ROW($L$4)-ROW($F$4)+2,COLUMN(J$3))))</f>
        <v>0.13919999999999999</v>
      </c>
    </row>
    <row r="12" spans="1:27" ht="15" thickBot="1">
      <c r="A12" s="3" t="s">
        <v>22</v>
      </c>
      <c r="B12" s="40">
        <v>1.1900000000000001E-3</v>
      </c>
      <c r="C12" s="205"/>
      <c r="D12" s="205"/>
      <c r="E12" s="204"/>
      <c r="F12" s="3" t="s">
        <v>22</v>
      </c>
      <c r="G12" s="187">
        <v>6.9401000000000002</v>
      </c>
      <c r="H12" s="188">
        <v>6.8338100000000006</v>
      </c>
      <c r="I12" s="188">
        <v>9.7600000000000006E-2</v>
      </c>
      <c r="J12" s="188">
        <v>8.6899999999999998E-3</v>
      </c>
      <c r="K12" s="19"/>
      <c r="L12" s="28">
        <v>2013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546.75</v>
      </c>
      <c r="P12" s="23" cm="1">
        <f t="array" aca="1" ref="P12" ca="1">IF(INDIRECT(ADDRESS(ROW()*3-ROW($L$4)-ROW($F$4),COLUMN(G$3)))=0,"",INDIRECT(ADDRESS(ROW()*3-ROW($L$4)-ROW($F$4),COLUMN(G$3))))</f>
        <v>5.8727</v>
      </c>
      <c r="Q12" s="23" cm="1">
        <f t="array" aca="1" ref="Q12" ca="1">IF(INDIRECT(ADDRESS(ROW()*3-ROW($L$4)-ROW($F$4),COLUMN(H$3)))=0,"",INDIRECT(ADDRESS(ROW()*3-ROW($L$4)-ROW($F$4),COLUMN(H$3))))</f>
        <v>5.6715999999999998</v>
      </c>
      <c r="R12" s="23" cm="1">
        <f t="array" aca="1" ref="R12" ca="1">IF(INDIRECT(ADDRESS(ROW()*3-ROW($L$4)-ROW($F$4),COLUMN(I$3)))=0,"",INDIRECT(ADDRESS(ROW()*3-ROW($L$4)-ROW($F$4),COLUMN(I$3))))</f>
        <v>7.4999999999999997E-2</v>
      </c>
      <c r="S12" s="23" cm="1">
        <f t="array" aca="1" ref="S12" ca="1">IF(INDIRECT(ADDRESS(ROW()*3-ROW($L$4)-ROW($F$4),COLUMN(J$3)))=0,"",INDIRECT(ADDRESS(ROW()*3-ROW($L$4)-ROW($F$4),COLUMN(J$3))))</f>
        <v>0.12609999999999999</v>
      </c>
      <c r="T12" s="68" cm="1">
        <f t="array" aca="1" ref="T12" ca="1">IF(INDIRECT(ADDRESS(ROW()*3-ROW($L$4)-ROW($F$4)+1,COLUMN(G$3)))=0,"",INDIRECT(ADDRESS(ROW()*3-ROW($L$4)-ROW($F$4)+1,COLUMN(G$3))))</f>
        <v>5.8727</v>
      </c>
      <c r="U12" s="68" cm="1">
        <f t="array" aca="1" ref="U12" ca="1">IF(INDIRECT(ADDRESS(ROW()*3-ROW($L$4)-ROW($F$4)+1,COLUMN(H$3)))=0,"",INDIRECT(ADDRESS(ROW()*3-ROW($L$4)-ROW($F$4)+1,COLUMN(H$3))))</f>
        <v>5.6715999999999998</v>
      </c>
      <c r="V12" s="68" cm="1">
        <f t="array" aca="1" ref="V12" ca="1">IF(INDIRECT(ADDRESS(ROW()*3-ROW($L$4)-ROW($F$4)+1,COLUMN(I$3)))=0,"",INDIRECT(ADDRESS(ROW()*3-ROW($L$4)-ROW($F$4)+1,COLUMN(I$3))))</f>
        <v>7.4999999999999997E-2</v>
      </c>
      <c r="W12" s="68" cm="1">
        <f t="array" aca="1" ref="W12" ca="1">IF(INDIRECT(ADDRESS(ROW()*3-ROW($L$4)-ROW($F$4)+1,COLUMN(J$3)))=0,"",INDIRECT(ADDRESS(ROW()*3-ROW($L$4)-ROW($F$4)+1,COLUMN(J$3))))</f>
        <v>0.12609999999999999</v>
      </c>
      <c r="X12" s="23" cm="1">
        <f t="array" aca="1" ref="X12" ca="1">IF(INDIRECT(ADDRESS(ROW()*3-ROW($L$4)-ROW($F$4),COLUMN(G$3)))=0,"",INDIRECT(ADDRESS(ROW()*3-ROW($L$4)-ROW($F$4)+2,COLUMN(G$3))))</f>
        <v>5.8727</v>
      </c>
      <c r="Y12" s="23" cm="1">
        <f t="array" aca="1" ref="Y12" ca="1">IF(INDIRECT(ADDRESS(ROW()*3-ROW($L$4)-ROW($F$4),COLUMN(H$3)))=0,"",INDIRECT(ADDRESS(ROW()*3-ROW($L$4)-ROW($F$4)+2,COLUMN(H$3))))</f>
        <v>5.6715999999999998</v>
      </c>
      <c r="Z12" s="23" cm="1">
        <f t="array" aca="1" ref="Z12" ca="1">IF(INDIRECT(ADDRESS(ROW()*3-ROW($L$4)-ROW($F$4),COLUMN(I$3)))=0,"",INDIRECT(ADDRESS(ROW()*3-ROW($L$4)-ROW($F$4)+2,COLUMN(I$3))))</f>
        <v>7.4999999999999997E-2</v>
      </c>
      <c r="AA12" s="23" cm="1">
        <f t="array" aca="1" ref="AA12" ca="1">IF(INDIRECT(ADDRESS(ROW()*3-ROW($L$4)-ROW($F$4),COLUMN(J$3)))=0,"",INDIRECT(ADDRESS(ROW()*3-ROW($L$4)-ROW($F$4)+2,COLUMN(J$3))))</f>
        <v>0.12609999999999999</v>
      </c>
    </row>
    <row r="13" spans="1:27" ht="15" thickBot="1">
      <c r="A13" s="3" t="s">
        <v>23</v>
      </c>
      <c r="B13" s="40">
        <v>1.1900000000000001E-3</v>
      </c>
      <c r="C13" s="205" t="s">
        <v>6</v>
      </c>
      <c r="D13" s="205" t="s">
        <v>7</v>
      </c>
      <c r="E13" s="204">
        <v>602.85</v>
      </c>
      <c r="F13" s="3" t="s">
        <v>23</v>
      </c>
      <c r="G13" s="187">
        <v>7.2077999999999998</v>
      </c>
      <c r="H13" s="188">
        <v>7.08094</v>
      </c>
      <c r="I13" s="188">
        <v>0.1202</v>
      </c>
      <c r="J13" s="188">
        <v>6.6600000000000001E-3</v>
      </c>
      <c r="K13" s="19"/>
      <c r="L13" s="28">
        <v>2013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542.15</v>
      </c>
      <c r="P13" s="23" cm="1">
        <f t="array" aca="1" ref="P13" ca="1">IF(INDIRECT(ADDRESS(ROW()*3-ROW($L$4)-ROW($F$4),COLUMN(G$3)))=0,"",INDIRECT(ADDRESS(ROW()*3-ROW($L$4)-ROW($F$4),COLUMN(G$3))))</f>
        <v>5.7632000000000003</v>
      </c>
      <c r="Q13" s="23" cm="1">
        <f t="array" aca="1" ref="Q13" ca="1">IF(INDIRECT(ADDRESS(ROW()*3-ROW($L$4)-ROW($F$4),COLUMN(H$3)))=0,"",INDIRECT(ADDRESS(ROW()*3-ROW($L$4)-ROW($F$4),COLUMN(H$3))))</f>
        <v>5.5655999999999999</v>
      </c>
      <c r="R13" s="23" cm="1">
        <f t="array" aca="1" ref="R13" ca="1">IF(INDIRECT(ADDRESS(ROW()*3-ROW($L$4)-ROW($F$4),COLUMN(I$3)))=0,"",INDIRECT(ADDRESS(ROW()*3-ROW($L$4)-ROW($F$4),COLUMN(I$3))))</f>
        <v>7.3800000000000004E-2</v>
      </c>
      <c r="S13" s="23" cm="1">
        <f t="array" aca="1" ref="S13" ca="1">IF(INDIRECT(ADDRESS(ROW()*3-ROW($L$4)-ROW($F$4),COLUMN(J$3)))=0,"",INDIRECT(ADDRESS(ROW()*3-ROW($L$4)-ROW($F$4),COLUMN(J$3))))</f>
        <v>0.12379999999999999</v>
      </c>
      <c r="T13" s="68" cm="1">
        <f t="array" aca="1" ref="T13" ca="1">IF(INDIRECT(ADDRESS(ROW()*3-ROW($L$4)-ROW($F$4)+1,COLUMN(G$3)))=0,"",INDIRECT(ADDRESS(ROW()*3-ROW($L$4)-ROW($F$4)+1,COLUMN(G$3))))</f>
        <v>5.7632000000000003</v>
      </c>
      <c r="U13" s="68" cm="1">
        <f t="array" aca="1" ref="U13" ca="1">IF(INDIRECT(ADDRESS(ROW()*3-ROW($L$4)-ROW($F$4)+1,COLUMN(H$3)))=0,"",INDIRECT(ADDRESS(ROW()*3-ROW($L$4)-ROW($F$4)+1,COLUMN(H$3))))</f>
        <v>5.5655999999999999</v>
      </c>
      <c r="V13" s="68" cm="1">
        <f t="array" aca="1" ref="V13" ca="1">IF(INDIRECT(ADDRESS(ROW()*3-ROW($L$4)-ROW($F$4)+1,COLUMN(I$3)))=0,"",INDIRECT(ADDRESS(ROW()*3-ROW($L$4)-ROW($F$4)+1,COLUMN(I$3))))</f>
        <v>7.3800000000000004E-2</v>
      </c>
      <c r="W13" s="68" cm="1">
        <f t="array" aca="1" ref="W13" ca="1">IF(INDIRECT(ADDRESS(ROW()*3-ROW($L$4)-ROW($F$4)+1,COLUMN(J$3)))=0,"",INDIRECT(ADDRESS(ROW()*3-ROW($L$4)-ROW($F$4)+1,COLUMN(J$3))))</f>
        <v>0.12379999999999999</v>
      </c>
      <c r="X13" s="23" cm="1">
        <f t="array" aca="1" ref="X13" ca="1">IF(INDIRECT(ADDRESS(ROW()*3-ROW($L$4)-ROW($F$4),COLUMN(G$3)))=0,"",INDIRECT(ADDRESS(ROW()*3-ROW($L$4)-ROW($F$4)+2,COLUMN(G$3))))</f>
        <v>5.7632000000000003</v>
      </c>
      <c r="Y13" s="23" cm="1">
        <f t="array" aca="1" ref="Y13" ca="1">IF(INDIRECT(ADDRESS(ROW()*3-ROW($L$4)-ROW($F$4),COLUMN(H$3)))=0,"",INDIRECT(ADDRESS(ROW()*3-ROW($L$4)-ROW($F$4)+2,COLUMN(H$3))))</f>
        <v>5.5655999999999999</v>
      </c>
      <c r="Z13" s="23" cm="1">
        <f t="array" aca="1" ref="Z13" ca="1">IF(INDIRECT(ADDRESS(ROW()*3-ROW($L$4)-ROW($F$4),COLUMN(I$3)))=0,"",INDIRECT(ADDRESS(ROW()*3-ROW($L$4)-ROW($F$4)+2,COLUMN(I$3))))</f>
        <v>7.3800000000000004E-2</v>
      </c>
      <c r="AA13" s="23" cm="1">
        <f t="array" aca="1" ref="AA13" ca="1">IF(INDIRECT(ADDRESS(ROW()*3-ROW($L$4)-ROW($F$4),COLUMN(J$3)))=0,"",INDIRECT(ADDRESS(ROW()*3-ROW($L$4)-ROW($F$4)+2,COLUMN(J$3))))</f>
        <v>0.12379999999999999</v>
      </c>
    </row>
    <row r="14" spans="1:27" ht="15" thickBot="1">
      <c r="A14" s="3" t="s">
        <v>21</v>
      </c>
      <c r="B14" s="40">
        <v>1.1900000000000001E-3</v>
      </c>
      <c r="C14" s="205"/>
      <c r="D14" s="205"/>
      <c r="E14" s="204"/>
      <c r="F14" s="3" t="s">
        <v>21</v>
      </c>
      <c r="G14" s="187">
        <v>7.2077999999999998</v>
      </c>
      <c r="H14" s="188">
        <v>7.08094</v>
      </c>
      <c r="I14" s="188">
        <v>0.1202</v>
      </c>
      <c r="J14" s="188">
        <v>6.6600000000000001E-3</v>
      </c>
      <c r="K14" s="19"/>
      <c r="L14" s="28">
        <v>2013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537.35</v>
      </c>
      <c r="P14" s="23" cm="1">
        <f t="array" aca="1" ref="P14" ca="1">IF(INDIRECT(ADDRESS(ROW()*3-ROW($L$4)-ROW($F$4),COLUMN(G$3)))=0,"",INDIRECT(ADDRESS(ROW()*3-ROW($L$4)-ROW($F$4),COLUMN(G$3))))</f>
        <v>5.6489000000000003</v>
      </c>
      <c r="Q14" s="23" cm="1">
        <f t="array" aca="1" ref="Q14" ca="1">IF(INDIRECT(ADDRESS(ROW()*3-ROW($L$4)-ROW($F$4),COLUMN(H$3)))=0,"",INDIRECT(ADDRESS(ROW()*3-ROW($L$4)-ROW($F$4),COLUMN(H$3))))</f>
        <v>5.4407000000000005</v>
      </c>
      <c r="R14" s="23" cm="1">
        <f t="array" aca="1" ref="R14" ca="1">IF(INDIRECT(ADDRESS(ROW()*3-ROW($L$4)-ROW($F$4),COLUMN(I$3)))=0,"",INDIRECT(ADDRESS(ROW()*3-ROW($L$4)-ROW($F$4),COLUMN(I$3))))</f>
        <v>9.1600000000000001E-2</v>
      </c>
      <c r="S14" s="23" cm="1">
        <f t="array" aca="1" ref="S14" ca="1">IF(INDIRECT(ADDRESS(ROW()*3-ROW($L$4)-ROW($F$4),COLUMN(J$3)))=0,"",INDIRECT(ADDRESS(ROW()*3-ROW($L$4)-ROW($F$4),COLUMN(J$3))))</f>
        <v>0.1166</v>
      </c>
      <c r="T14" s="68" cm="1">
        <f t="array" aca="1" ref="T14" ca="1">IF(INDIRECT(ADDRESS(ROW()*3-ROW($L$4)-ROW($F$4)+1,COLUMN(G$3)))=0,"",INDIRECT(ADDRESS(ROW()*3-ROW($L$4)-ROW($F$4)+1,COLUMN(G$3))))</f>
        <v>5.6489000000000003</v>
      </c>
      <c r="U14" s="68" cm="1">
        <f t="array" aca="1" ref="U14" ca="1">IF(INDIRECT(ADDRESS(ROW()*3-ROW($L$4)-ROW($F$4)+1,COLUMN(H$3)))=0,"",INDIRECT(ADDRESS(ROW()*3-ROW($L$4)-ROW($F$4)+1,COLUMN(H$3))))</f>
        <v>5.4407000000000005</v>
      </c>
      <c r="V14" s="68" cm="1">
        <f t="array" aca="1" ref="V14" ca="1">IF(INDIRECT(ADDRESS(ROW()*3-ROW($L$4)-ROW($F$4)+1,COLUMN(I$3)))=0,"",INDIRECT(ADDRESS(ROW()*3-ROW($L$4)-ROW($F$4)+1,COLUMN(I$3))))</f>
        <v>9.1600000000000001E-2</v>
      </c>
      <c r="W14" s="68" cm="1">
        <f t="array" aca="1" ref="W14" ca="1">IF(INDIRECT(ADDRESS(ROW()*3-ROW($L$4)-ROW($F$4)+1,COLUMN(J$3)))=0,"",INDIRECT(ADDRESS(ROW()*3-ROW($L$4)-ROW($F$4)+1,COLUMN(J$3))))</f>
        <v>0.1166</v>
      </c>
      <c r="X14" s="23" cm="1">
        <f t="array" aca="1" ref="X14" ca="1">IF(INDIRECT(ADDRESS(ROW()*3-ROW($L$4)-ROW($F$4),COLUMN(G$3)))=0,"",INDIRECT(ADDRESS(ROW()*3-ROW($L$4)-ROW($F$4)+2,COLUMN(G$3))))</f>
        <v>5.6489000000000003</v>
      </c>
      <c r="Y14" s="23" cm="1">
        <f t="array" aca="1" ref="Y14" ca="1">IF(INDIRECT(ADDRESS(ROW()*3-ROW($L$4)-ROW($F$4),COLUMN(H$3)))=0,"",INDIRECT(ADDRESS(ROW()*3-ROW($L$4)-ROW($F$4)+2,COLUMN(H$3))))</f>
        <v>5.4407000000000005</v>
      </c>
      <c r="Z14" s="23" cm="1">
        <f t="array" aca="1" ref="Z14" ca="1">IF(INDIRECT(ADDRESS(ROW()*3-ROW($L$4)-ROW($F$4),COLUMN(I$3)))=0,"",INDIRECT(ADDRESS(ROW()*3-ROW($L$4)-ROW($F$4)+2,COLUMN(I$3))))</f>
        <v>9.1600000000000001E-2</v>
      </c>
      <c r="AA14" s="23" cm="1">
        <f t="array" aca="1" ref="AA14" ca="1">IF(INDIRECT(ADDRESS(ROW()*3-ROW($L$4)-ROW($F$4),COLUMN(J$3)))=0,"",INDIRECT(ADDRESS(ROW()*3-ROW($L$4)-ROW($F$4)+2,COLUMN(J$3))))</f>
        <v>0.1166</v>
      </c>
    </row>
    <row r="15" spans="1:27" ht="15" thickBot="1">
      <c r="A15" s="3" t="s">
        <v>22</v>
      </c>
      <c r="B15" s="40">
        <v>1.1900000000000001E-3</v>
      </c>
      <c r="C15" s="205"/>
      <c r="D15" s="205"/>
      <c r="E15" s="204"/>
      <c r="F15" s="3" t="s">
        <v>22</v>
      </c>
      <c r="G15" s="187">
        <v>7.2077999999999998</v>
      </c>
      <c r="H15" s="188">
        <v>7.08094</v>
      </c>
      <c r="I15" s="188">
        <v>0.1202</v>
      </c>
      <c r="J15" s="188">
        <v>6.6600000000000001E-3</v>
      </c>
      <c r="K15" s="19"/>
      <c r="L15" s="28">
        <v>2013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494.95</v>
      </c>
      <c r="P15" s="23" cm="1">
        <f t="array" aca="1" ref="P15" ca="1">IF(INDIRECT(ADDRESS(ROW()*3-ROW($L$4)-ROW($F$4),COLUMN(G$3)))=0,"",INDIRECT(ADDRESS(ROW()*3-ROW($L$4)-ROW($F$4),COLUMN(G$3))))</f>
        <v>4.6398000000000001</v>
      </c>
      <c r="Q15" s="23" cm="1">
        <f t="array" aca="1" ref="Q15" ca="1">IF(INDIRECT(ADDRESS(ROW()*3-ROW($L$4)-ROW($F$4),COLUMN(H$3)))=0,"",INDIRECT(ADDRESS(ROW()*3-ROW($L$4)-ROW($F$4),COLUMN(H$3))))</f>
        <v>4.4588999999999999</v>
      </c>
      <c r="R15" s="23" cm="1">
        <f t="array" aca="1" ref="R15" ca="1">IF(INDIRECT(ADDRESS(ROW()*3-ROW($L$4)-ROW($F$4),COLUMN(I$3)))=0,"",INDIRECT(ADDRESS(ROW()*3-ROW($L$4)-ROW($F$4),COLUMN(I$3))))</f>
        <v>0.10349999999999999</v>
      </c>
      <c r="S15" s="23" cm="1">
        <f t="array" aca="1" ref="S15" ca="1">IF(INDIRECT(ADDRESS(ROW()*3-ROW($L$4)-ROW($F$4),COLUMN(J$3)))=0,"",INDIRECT(ADDRESS(ROW()*3-ROW($L$4)-ROW($F$4),COLUMN(J$3))))</f>
        <v>7.7399999999999997E-2</v>
      </c>
      <c r="T15" s="68" cm="1">
        <f t="array" aca="1" ref="T15" ca="1">IF(INDIRECT(ADDRESS(ROW()*3-ROW($L$4)-ROW($F$4)+1,COLUMN(G$3)))=0,"",INDIRECT(ADDRESS(ROW()*3-ROW($L$4)-ROW($F$4)+1,COLUMN(G$3))))</f>
        <v>4.6398000000000001</v>
      </c>
      <c r="U15" s="68" cm="1">
        <f t="array" aca="1" ref="U15" ca="1">IF(INDIRECT(ADDRESS(ROW()*3-ROW($L$4)-ROW($F$4)+1,COLUMN(H$3)))=0,"",INDIRECT(ADDRESS(ROW()*3-ROW($L$4)-ROW($F$4)+1,COLUMN(H$3))))</f>
        <v>4.4588999999999999</v>
      </c>
      <c r="V15" s="68" cm="1">
        <f t="array" aca="1" ref="V15" ca="1">IF(INDIRECT(ADDRESS(ROW()*3-ROW($L$4)-ROW($F$4)+1,COLUMN(I$3)))=0,"",INDIRECT(ADDRESS(ROW()*3-ROW($L$4)-ROW($F$4)+1,COLUMN(I$3))))</f>
        <v>0.10349999999999999</v>
      </c>
      <c r="W15" s="68" cm="1">
        <f t="array" aca="1" ref="W15" ca="1">IF(INDIRECT(ADDRESS(ROW()*3-ROW($L$4)-ROW($F$4)+1,COLUMN(J$3)))=0,"",INDIRECT(ADDRESS(ROW()*3-ROW($L$4)-ROW($F$4)+1,COLUMN(J$3))))</f>
        <v>7.7399999999999997E-2</v>
      </c>
      <c r="X15" s="23" cm="1">
        <f t="array" aca="1" ref="X15" ca="1">IF(INDIRECT(ADDRESS(ROW()*3-ROW($L$4)-ROW($F$4),COLUMN(G$3)))=0,"",INDIRECT(ADDRESS(ROW()*3-ROW($L$4)-ROW($F$4)+2,COLUMN(G$3))))</f>
        <v>4.6398000000000001</v>
      </c>
      <c r="Y15" s="23" cm="1">
        <f t="array" aca="1" ref="Y15" ca="1">IF(INDIRECT(ADDRESS(ROW()*3-ROW($L$4)-ROW($F$4),COLUMN(H$3)))=0,"",INDIRECT(ADDRESS(ROW()*3-ROW($L$4)-ROW($F$4)+2,COLUMN(H$3))))</f>
        <v>4.4588999999999999</v>
      </c>
      <c r="Z15" s="23" cm="1">
        <f t="array" aca="1" ref="Z15" ca="1">IF(INDIRECT(ADDRESS(ROW()*3-ROW($L$4)-ROW($F$4),COLUMN(I$3)))=0,"",INDIRECT(ADDRESS(ROW()*3-ROW($L$4)-ROW($F$4)+2,COLUMN(I$3))))</f>
        <v>0.10349999999999999</v>
      </c>
      <c r="AA15" s="23" cm="1">
        <f t="array" aca="1" ref="AA15" ca="1">IF(INDIRECT(ADDRESS(ROW()*3-ROW($L$4)-ROW($F$4),COLUMN(J$3)))=0,"",INDIRECT(ADDRESS(ROW()*3-ROW($L$4)-ROW($F$4)+2,COLUMN(J$3))))</f>
        <v>7.7399999999999997E-2</v>
      </c>
    </row>
    <row r="16" spans="1:27" ht="15" thickBot="1">
      <c r="A16" s="3" t="s">
        <v>20</v>
      </c>
      <c r="B16" s="40">
        <v>1.1900000000000001E-3</v>
      </c>
      <c r="C16" s="205" t="s">
        <v>7</v>
      </c>
      <c r="D16" s="205" t="s">
        <v>8</v>
      </c>
      <c r="E16" s="204">
        <v>603.95000000000005</v>
      </c>
      <c r="F16" s="3" t="s">
        <v>20</v>
      </c>
      <c r="G16" s="187">
        <v>7.234</v>
      </c>
      <c r="H16" s="188">
        <v>6.8734000000000002</v>
      </c>
      <c r="I16" s="188">
        <v>0.1202</v>
      </c>
      <c r="J16" s="188">
        <v>0.2404</v>
      </c>
      <c r="K16" s="19"/>
      <c r="L16" s="29">
        <v>2013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489.2</v>
      </c>
      <c r="P16" s="23" cm="1">
        <f t="array" aca="1" ref="P16" ca="1">IF(INDIRECT(ADDRESS(ROW()*3-ROW($L$4)-ROW($F$4),COLUMN(G$3)))=0,"",INDIRECT(ADDRESS(ROW()*3-ROW($L$4)-ROW($F$4),COLUMN(G$3))))</f>
        <v>4.5030000000000001</v>
      </c>
      <c r="Q16" s="23" cm="1">
        <f t="array" aca="1" ref="Q16" ca="1">IF(INDIRECT(ADDRESS(ROW()*3-ROW($L$4)-ROW($F$4),COLUMN(H$3)))=0,"",INDIRECT(ADDRESS(ROW()*3-ROW($L$4)-ROW($F$4),COLUMN(H$3))))</f>
        <v>4.3197000000000001</v>
      </c>
      <c r="R16" s="23" cm="1">
        <f t="array" aca="1" ref="R16" ca="1">IF(INDIRECT(ADDRESS(ROW()*3-ROW($L$4)-ROW($F$4),COLUMN(I$3)))=0,"",INDIRECT(ADDRESS(ROW()*3-ROW($L$4)-ROW($F$4),COLUMN(I$3))))</f>
        <v>0.1119</v>
      </c>
      <c r="S16" s="23" cm="1">
        <f t="array" aca="1" ref="S16" ca="1">IF(INDIRECT(ADDRESS(ROW()*3-ROW($L$4)-ROW($F$4),COLUMN(J$3)))=0,"",INDIRECT(ADDRESS(ROW()*3-ROW($L$4)-ROW($F$4),COLUMN(J$3))))</f>
        <v>7.1400000000000005E-2</v>
      </c>
      <c r="T16" s="68" cm="1">
        <f t="array" aca="1" ref="T16" ca="1">IF(INDIRECT(ADDRESS(ROW()*3-ROW($L$4)-ROW($F$4)+1,COLUMN(G$3)))=0,"",INDIRECT(ADDRESS(ROW()*3-ROW($L$4)-ROW($F$4)+1,COLUMN(G$3))))</f>
        <v>4.5030000000000001</v>
      </c>
      <c r="U16" s="68" cm="1">
        <f t="array" aca="1" ref="U16" ca="1">IF(INDIRECT(ADDRESS(ROW()*3-ROW($L$4)-ROW($F$4)+1,COLUMN(H$3)))=0,"",INDIRECT(ADDRESS(ROW()*3-ROW($L$4)-ROW($F$4)+1,COLUMN(H$3))))</f>
        <v>4.3197000000000001</v>
      </c>
      <c r="V16" s="68" cm="1">
        <f t="array" aca="1" ref="V16" ca="1">IF(INDIRECT(ADDRESS(ROW()*3-ROW($L$4)-ROW($F$4)+1,COLUMN(I$3)))=0,"",INDIRECT(ADDRESS(ROW()*3-ROW($L$4)-ROW($F$4)+1,COLUMN(I$3))))</f>
        <v>0.1119</v>
      </c>
      <c r="W16" s="68" cm="1">
        <f t="array" aca="1" ref="W16" ca="1">IF(INDIRECT(ADDRESS(ROW()*3-ROW($L$4)-ROW($F$4)+1,COLUMN(J$3)))=0,"",INDIRECT(ADDRESS(ROW()*3-ROW($L$4)-ROW($F$4)+1,COLUMN(J$3))))</f>
        <v>7.1400000000000005E-2</v>
      </c>
      <c r="X16" s="23" cm="1">
        <f t="array" aca="1" ref="X16" ca="1">IF(INDIRECT(ADDRESS(ROW()*3-ROW($L$4)-ROW($F$4),COLUMN(G$3)))=0,"",INDIRECT(ADDRESS(ROW()*3-ROW($L$4)-ROW($F$4)+2,COLUMN(G$3))))</f>
        <v>4.5030000000000001</v>
      </c>
      <c r="Y16" s="23" cm="1">
        <f t="array" aca="1" ref="Y16" ca="1">IF(INDIRECT(ADDRESS(ROW()*3-ROW($L$4)-ROW($F$4),COLUMN(H$3)))=0,"",INDIRECT(ADDRESS(ROW()*3-ROW($L$4)-ROW($F$4)+2,COLUMN(H$3))))</f>
        <v>4.3197000000000001</v>
      </c>
      <c r="Z16" s="23" cm="1">
        <f t="array" aca="1" ref="Z16" ca="1">IF(INDIRECT(ADDRESS(ROW()*3-ROW($L$4)-ROW($F$4),COLUMN(I$3)))=0,"",INDIRECT(ADDRESS(ROW()*3-ROW($L$4)-ROW($F$4)+2,COLUMN(I$3))))</f>
        <v>0.1119</v>
      </c>
      <c r="AA16" s="23" cm="1">
        <f t="array" aca="1" ref="AA16" ca="1">IF(INDIRECT(ADDRESS(ROW()*3-ROW($L$4)-ROW($F$4),COLUMN(J$3)))=0,"",INDIRECT(ADDRESS(ROW()*3-ROW($L$4)-ROW($F$4)+2,COLUMN(J$3))))</f>
        <v>7.1400000000000005E-2</v>
      </c>
    </row>
    <row r="17" spans="1:21" ht="15" thickBot="1">
      <c r="A17" s="3" t="s">
        <v>21</v>
      </c>
      <c r="B17" s="40">
        <v>1.1900000000000001E-3</v>
      </c>
      <c r="C17" s="205"/>
      <c r="D17" s="205"/>
      <c r="E17" s="204"/>
      <c r="F17" s="3" t="s">
        <v>21</v>
      </c>
      <c r="G17" s="187">
        <v>7.234</v>
      </c>
      <c r="H17" s="188">
        <v>6.8734000000000002</v>
      </c>
      <c r="I17" s="188">
        <v>0.1202</v>
      </c>
      <c r="J17" s="188">
        <v>0.2404</v>
      </c>
      <c r="K17" s="19"/>
    </row>
    <row r="18" spans="1:21" ht="16" thickBot="1">
      <c r="A18" s="3" t="s">
        <v>22</v>
      </c>
      <c r="B18" s="40">
        <v>1.1900000000000001E-3</v>
      </c>
      <c r="C18" s="205"/>
      <c r="D18" s="205"/>
      <c r="E18" s="204"/>
      <c r="F18" s="3" t="s">
        <v>22</v>
      </c>
      <c r="G18" s="187">
        <v>7.234</v>
      </c>
      <c r="H18" s="188">
        <v>6.8734000000000002</v>
      </c>
      <c r="I18" s="188">
        <v>0.1202</v>
      </c>
      <c r="J18" s="188">
        <v>0.2404</v>
      </c>
      <c r="K18" s="19"/>
      <c r="L18" s="16" t="str">
        <f>"Αναπροσαρμογή Καυσίμων " &amp; L4 &amp; " - Ψηλή Τάση  (c/kWh)"</f>
        <v>Αναπροσαρμογή Καυσίμων 2013 - Ψηλή Τάση  (c/kWh)</v>
      </c>
      <c r="U18" s="16" t="str">
        <f>"Αναπροσαρμογή Τιμής Καυσίμων " &amp; L4 &amp; " - Χαμηλή Τάση (c/kWh)"</f>
        <v>Αναπροσαρμογή Τιμής Καυσίμων 2013 - Χαμηλή Τάση (c/kWh)</v>
      </c>
    </row>
    <row r="19" spans="1:21" ht="15" thickBot="1">
      <c r="A19" s="3" t="s">
        <v>20</v>
      </c>
      <c r="B19" s="40">
        <v>1.1900000000000001E-3</v>
      </c>
      <c r="C19" s="205" t="s">
        <v>8</v>
      </c>
      <c r="D19" s="205" t="s">
        <v>9</v>
      </c>
      <c r="E19" s="204">
        <v>594.9</v>
      </c>
      <c r="F19" s="3" t="s">
        <v>20</v>
      </c>
      <c r="G19" s="187">
        <v>7.0186000000000002</v>
      </c>
      <c r="H19" s="188">
        <v>6.6448999999999998</v>
      </c>
      <c r="I19" s="188">
        <v>0.12379999999999999</v>
      </c>
      <c r="J19" s="188">
        <v>0.24990000000000001</v>
      </c>
      <c r="K19" s="19"/>
    </row>
    <row r="20" spans="1:21" ht="15" thickBot="1">
      <c r="A20" s="3" t="s">
        <v>21</v>
      </c>
      <c r="B20" s="40">
        <v>1.1900000000000001E-3</v>
      </c>
      <c r="C20" s="205"/>
      <c r="D20" s="205"/>
      <c r="E20" s="204"/>
      <c r="F20" s="3" t="s">
        <v>21</v>
      </c>
      <c r="G20" s="187">
        <v>7.0186000000000002</v>
      </c>
      <c r="H20" s="188">
        <v>6.6448999999999998</v>
      </c>
      <c r="I20" s="188">
        <v>0.12379999999999999</v>
      </c>
      <c r="J20" s="188">
        <v>0.24990000000000001</v>
      </c>
      <c r="K20" s="19"/>
    </row>
    <row r="21" spans="1:21" ht="15" thickBot="1">
      <c r="A21" s="3" t="s">
        <v>22</v>
      </c>
      <c r="B21" s="40">
        <v>1.1900000000000001E-3</v>
      </c>
      <c r="C21" s="205"/>
      <c r="D21" s="205"/>
      <c r="E21" s="204"/>
      <c r="F21" s="3" t="s">
        <v>22</v>
      </c>
      <c r="G21" s="187">
        <v>7.0186000000000002</v>
      </c>
      <c r="H21" s="188">
        <v>6.6448999999999998</v>
      </c>
      <c r="I21" s="188">
        <v>0.12379999999999999</v>
      </c>
      <c r="J21" s="188">
        <v>0.24990000000000001</v>
      </c>
      <c r="K21" s="19"/>
    </row>
    <row r="22" spans="1:21" ht="15" thickBot="1">
      <c r="A22" s="3" t="s">
        <v>20</v>
      </c>
      <c r="B22" s="40">
        <v>1.1900000000000001E-3</v>
      </c>
      <c r="C22" s="205" t="s">
        <v>9</v>
      </c>
      <c r="D22" s="205" t="s">
        <v>10</v>
      </c>
      <c r="E22" s="204">
        <v>577.29999999999995</v>
      </c>
      <c r="F22" s="3" t="s">
        <v>20</v>
      </c>
      <c r="G22" s="187">
        <v>6.5997000000000003</v>
      </c>
      <c r="H22" s="188">
        <v>6.3438999999999997</v>
      </c>
      <c r="I22" s="188">
        <v>0.10349999999999999</v>
      </c>
      <c r="J22" s="188">
        <v>0.15229999999999999</v>
      </c>
      <c r="K22" s="19"/>
    </row>
    <row r="23" spans="1:21" ht="15" thickBot="1">
      <c r="A23" s="3" t="s">
        <v>21</v>
      </c>
      <c r="B23" s="40">
        <v>1.1900000000000001E-3</v>
      </c>
      <c r="C23" s="205"/>
      <c r="D23" s="205"/>
      <c r="E23" s="204"/>
      <c r="F23" s="3" t="s">
        <v>21</v>
      </c>
      <c r="G23" s="187">
        <v>6.5997000000000003</v>
      </c>
      <c r="H23" s="188">
        <v>6.3438999999999997</v>
      </c>
      <c r="I23" s="188">
        <v>0.10349999999999999</v>
      </c>
      <c r="J23" s="188">
        <v>0.15229999999999999</v>
      </c>
      <c r="K23" s="19"/>
    </row>
    <row r="24" spans="1:21" ht="15" thickBot="1">
      <c r="A24" s="3" t="s">
        <v>24</v>
      </c>
      <c r="B24" s="40">
        <v>1.1900000000000001E-3</v>
      </c>
      <c r="C24" s="205"/>
      <c r="D24" s="205"/>
      <c r="E24" s="204"/>
      <c r="F24" s="3" t="s">
        <v>24</v>
      </c>
      <c r="G24" s="187">
        <v>6.5997000000000003</v>
      </c>
      <c r="H24" s="188">
        <v>6.3438999999999997</v>
      </c>
      <c r="I24" s="188">
        <v>0.10349999999999999</v>
      </c>
      <c r="J24" s="188">
        <v>0.15229999999999999</v>
      </c>
      <c r="K24" s="19"/>
    </row>
    <row r="25" spans="1:21" ht="15" thickBot="1">
      <c r="A25" s="3" t="s">
        <v>20</v>
      </c>
      <c r="B25" s="40">
        <v>1.1900000000000001E-3</v>
      </c>
      <c r="C25" s="205" t="s">
        <v>10</v>
      </c>
      <c r="D25" s="205" t="s">
        <v>11</v>
      </c>
      <c r="E25" s="204">
        <v>561.9</v>
      </c>
      <c r="F25" s="3" t="s">
        <v>20</v>
      </c>
      <c r="G25" s="187">
        <v>6.2332000000000001</v>
      </c>
      <c r="H25" s="188">
        <v>6</v>
      </c>
      <c r="I25" s="188">
        <v>9.4E-2</v>
      </c>
      <c r="J25" s="188">
        <v>0.13919999999999999</v>
      </c>
      <c r="K25" s="19"/>
    </row>
    <row r="26" spans="1:21" ht="15" thickBot="1">
      <c r="A26" s="3" t="s">
        <v>21</v>
      </c>
      <c r="B26" s="40">
        <v>1.1900000000000001E-3</v>
      </c>
      <c r="C26" s="205"/>
      <c r="D26" s="205"/>
      <c r="E26" s="204"/>
      <c r="F26" s="3" t="s">
        <v>21</v>
      </c>
      <c r="G26" s="187">
        <v>6.2332000000000001</v>
      </c>
      <c r="H26" s="188">
        <v>6</v>
      </c>
      <c r="I26" s="188">
        <v>9.4E-2</v>
      </c>
      <c r="J26" s="188">
        <v>0.13919999999999999</v>
      </c>
      <c r="K26" s="19"/>
    </row>
    <row r="27" spans="1:21" ht="15" thickBot="1">
      <c r="A27" s="3" t="s">
        <v>22</v>
      </c>
      <c r="B27" s="40">
        <v>1.1900000000000001E-3</v>
      </c>
      <c r="C27" s="205"/>
      <c r="D27" s="205"/>
      <c r="E27" s="204"/>
      <c r="F27" s="3" t="s">
        <v>22</v>
      </c>
      <c r="G27" s="187">
        <v>6.2332000000000001</v>
      </c>
      <c r="H27" s="188">
        <v>6</v>
      </c>
      <c r="I27" s="188">
        <v>9.4E-2</v>
      </c>
      <c r="J27" s="188">
        <v>0.13919999999999999</v>
      </c>
      <c r="K27" s="19"/>
    </row>
    <row r="28" spans="1:21" ht="15" thickBot="1">
      <c r="A28" s="3" t="s">
        <v>20</v>
      </c>
      <c r="B28" s="40">
        <v>1.1900000000000001E-3</v>
      </c>
      <c r="C28" s="205" t="s">
        <v>11</v>
      </c>
      <c r="D28" s="205" t="s">
        <v>12</v>
      </c>
      <c r="E28" s="204">
        <v>546.75</v>
      </c>
      <c r="F28" s="3" t="s">
        <v>20</v>
      </c>
      <c r="G28" s="187">
        <v>5.8727</v>
      </c>
      <c r="H28" s="188">
        <v>5.6715999999999998</v>
      </c>
      <c r="I28" s="188">
        <v>7.4999999999999997E-2</v>
      </c>
      <c r="J28" s="188">
        <v>0.12609999999999999</v>
      </c>
      <c r="K28" s="19"/>
    </row>
    <row r="29" spans="1:21" ht="15" thickBot="1">
      <c r="A29" s="3" t="s">
        <v>25</v>
      </c>
      <c r="B29" s="40">
        <v>1.1900000000000001E-3</v>
      </c>
      <c r="C29" s="205"/>
      <c r="D29" s="205"/>
      <c r="E29" s="204"/>
      <c r="F29" s="3" t="s">
        <v>25</v>
      </c>
      <c r="G29" s="187">
        <v>5.8727</v>
      </c>
      <c r="H29" s="188">
        <v>5.6715999999999998</v>
      </c>
      <c r="I29" s="188">
        <v>7.4999999999999997E-2</v>
      </c>
      <c r="J29" s="188">
        <v>0.12609999999999999</v>
      </c>
      <c r="K29" s="19"/>
    </row>
    <row r="30" spans="1:21" ht="15" thickBot="1">
      <c r="A30" s="3" t="s">
        <v>26</v>
      </c>
      <c r="B30" s="40">
        <v>1.1900000000000001E-3</v>
      </c>
      <c r="C30" s="205"/>
      <c r="D30" s="205"/>
      <c r="E30" s="204"/>
      <c r="F30" s="3" t="s">
        <v>26</v>
      </c>
      <c r="G30" s="187">
        <v>5.8727</v>
      </c>
      <c r="H30" s="188">
        <v>5.6715999999999998</v>
      </c>
      <c r="I30" s="188">
        <v>7.4999999999999997E-2</v>
      </c>
      <c r="J30" s="188">
        <v>0.12609999999999999</v>
      </c>
      <c r="K30" s="19"/>
    </row>
    <row r="31" spans="1:21" ht="15" thickBot="1">
      <c r="A31" s="3" t="s">
        <v>20</v>
      </c>
      <c r="B31" s="40">
        <v>1.1900000000000001E-3</v>
      </c>
      <c r="C31" s="205" t="s">
        <v>12</v>
      </c>
      <c r="D31" s="205" t="s">
        <v>17</v>
      </c>
      <c r="E31" s="204">
        <v>542.15</v>
      </c>
      <c r="F31" s="3" t="s">
        <v>20</v>
      </c>
      <c r="G31" s="187">
        <v>5.7632000000000003</v>
      </c>
      <c r="H31" s="188">
        <v>5.5655999999999999</v>
      </c>
      <c r="I31" s="188">
        <v>7.3800000000000004E-2</v>
      </c>
      <c r="J31" s="188">
        <v>0.12379999999999999</v>
      </c>
      <c r="K31" s="19"/>
    </row>
    <row r="32" spans="1:21" ht="15" thickBot="1">
      <c r="A32" s="3" t="s">
        <v>25</v>
      </c>
      <c r="B32" s="40">
        <v>1.1900000000000001E-3</v>
      </c>
      <c r="C32" s="205"/>
      <c r="D32" s="205"/>
      <c r="E32" s="204"/>
      <c r="F32" s="3" t="s">
        <v>25</v>
      </c>
      <c r="G32" s="187">
        <v>5.7632000000000003</v>
      </c>
      <c r="H32" s="188">
        <v>5.5655999999999999</v>
      </c>
      <c r="I32" s="188">
        <v>7.3800000000000004E-2</v>
      </c>
      <c r="J32" s="188">
        <v>0.12379999999999999</v>
      </c>
      <c r="K32" s="19"/>
    </row>
    <row r="33" spans="1:11" ht="15" thickBot="1">
      <c r="A33" s="3" t="s">
        <v>26</v>
      </c>
      <c r="B33" s="40">
        <v>1.1900000000000001E-3</v>
      </c>
      <c r="C33" s="205"/>
      <c r="D33" s="205"/>
      <c r="E33" s="204"/>
      <c r="F33" s="3" t="s">
        <v>26</v>
      </c>
      <c r="G33" s="187">
        <v>5.7632000000000003</v>
      </c>
      <c r="H33" s="188">
        <v>5.5655999999999999</v>
      </c>
      <c r="I33" s="188">
        <v>7.3800000000000004E-2</v>
      </c>
      <c r="J33" s="188">
        <v>0.12379999999999999</v>
      </c>
      <c r="K33" s="19"/>
    </row>
    <row r="34" spans="1:11" ht="15" thickBot="1">
      <c r="A34" s="3" t="s">
        <v>20</v>
      </c>
      <c r="B34" s="40">
        <v>1.1900000000000001E-3</v>
      </c>
      <c r="C34" s="205" t="s">
        <v>17</v>
      </c>
      <c r="D34" s="205" t="s">
        <v>30</v>
      </c>
      <c r="E34" s="204">
        <v>537.35</v>
      </c>
      <c r="F34" s="3" t="s">
        <v>20</v>
      </c>
      <c r="G34" s="187">
        <v>5.6489000000000003</v>
      </c>
      <c r="H34" s="188">
        <v>5.4407000000000005</v>
      </c>
      <c r="I34" s="188">
        <v>9.1600000000000001E-2</v>
      </c>
      <c r="J34" s="188">
        <v>0.1166</v>
      </c>
      <c r="K34" s="19"/>
    </row>
    <row r="35" spans="1:11" ht="15" thickBot="1">
      <c r="A35" s="3" t="s">
        <v>25</v>
      </c>
      <c r="B35" s="40">
        <v>1.1900000000000001E-3</v>
      </c>
      <c r="C35" s="205"/>
      <c r="D35" s="205"/>
      <c r="E35" s="204"/>
      <c r="F35" s="3" t="s">
        <v>25</v>
      </c>
      <c r="G35" s="187">
        <v>5.6489000000000003</v>
      </c>
      <c r="H35" s="188">
        <v>5.4407000000000005</v>
      </c>
      <c r="I35" s="188">
        <v>9.1600000000000001E-2</v>
      </c>
      <c r="J35" s="188">
        <v>0.1166</v>
      </c>
      <c r="K35" s="19"/>
    </row>
    <row r="36" spans="1:11" ht="15" thickBot="1">
      <c r="A36" s="3" t="s">
        <v>26</v>
      </c>
      <c r="B36" s="40">
        <v>1.1900000000000001E-3</v>
      </c>
      <c r="C36" s="205"/>
      <c r="D36" s="205"/>
      <c r="E36" s="204"/>
      <c r="F36" s="3" t="s">
        <v>26</v>
      </c>
      <c r="G36" s="187">
        <v>5.6489000000000003</v>
      </c>
      <c r="H36" s="188">
        <v>5.4407000000000005</v>
      </c>
      <c r="I36" s="188">
        <v>9.1600000000000001E-2</v>
      </c>
      <c r="J36" s="188">
        <v>0.1166</v>
      </c>
      <c r="K36" s="19"/>
    </row>
    <row r="37" spans="1:11" ht="15.75" customHeight="1" thickBot="1">
      <c r="A37" s="3" t="s">
        <v>20</v>
      </c>
      <c r="B37" s="40">
        <v>1.1900000000000001E-3</v>
      </c>
      <c r="C37" s="205" t="s">
        <v>13</v>
      </c>
      <c r="D37" s="205" t="s">
        <v>14</v>
      </c>
      <c r="E37" s="204">
        <v>494.95</v>
      </c>
      <c r="F37" s="3" t="s">
        <v>20</v>
      </c>
      <c r="G37" s="187">
        <v>4.6398000000000001</v>
      </c>
      <c r="H37" s="188">
        <v>4.4588999999999999</v>
      </c>
      <c r="I37" s="188">
        <v>0.10349999999999999</v>
      </c>
      <c r="J37" s="188">
        <v>7.7399999999999997E-2</v>
      </c>
      <c r="K37" s="19"/>
    </row>
    <row r="38" spans="1:11" ht="15" thickBot="1">
      <c r="A38" s="3" t="s">
        <v>25</v>
      </c>
      <c r="B38" s="40">
        <v>1.1900000000000001E-3</v>
      </c>
      <c r="C38" s="205"/>
      <c r="D38" s="205"/>
      <c r="E38" s="204"/>
      <c r="F38" s="3" t="s">
        <v>25</v>
      </c>
      <c r="G38" s="187">
        <v>4.6398000000000001</v>
      </c>
      <c r="H38" s="188">
        <v>4.4588999999999999</v>
      </c>
      <c r="I38" s="188">
        <v>0.10349999999999999</v>
      </c>
      <c r="J38" s="188">
        <v>7.7399999999999997E-2</v>
      </c>
      <c r="K38" s="19"/>
    </row>
    <row r="39" spans="1:11" ht="15" thickBot="1">
      <c r="A39" s="3" t="s">
        <v>26</v>
      </c>
      <c r="B39" s="40">
        <v>1.1900000000000001E-3</v>
      </c>
      <c r="C39" s="205"/>
      <c r="D39" s="205"/>
      <c r="E39" s="204"/>
      <c r="F39" s="3" t="s">
        <v>26</v>
      </c>
      <c r="G39" s="187">
        <v>4.6398000000000001</v>
      </c>
      <c r="H39" s="188">
        <v>4.4588999999999999</v>
      </c>
      <c r="I39" s="188">
        <v>0.10349999999999999</v>
      </c>
      <c r="J39" s="188">
        <v>7.7399999999999997E-2</v>
      </c>
      <c r="K39" s="19"/>
    </row>
    <row r="40" spans="1:11" ht="15" thickBot="1">
      <c r="A40" s="4" t="s">
        <v>20</v>
      </c>
      <c r="B40" s="40">
        <v>1.1900000000000001E-3</v>
      </c>
      <c r="C40" s="205" t="s">
        <v>15</v>
      </c>
      <c r="D40" s="205"/>
      <c r="E40" s="204">
        <v>489.2</v>
      </c>
      <c r="F40" s="4" t="s">
        <v>20</v>
      </c>
      <c r="G40" s="187">
        <v>4.5030000000000001</v>
      </c>
      <c r="H40" s="188">
        <v>4.3197000000000001</v>
      </c>
      <c r="I40" s="188">
        <v>0.1119</v>
      </c>
      <c r="J40" s="188">
        <v>7.1400000000000005E-2</v>
      </c>
      <c r="K40" s="19"/>
    </row>
    <row r="41" spans="1:11" ht="15" thickBot="1">
      <c r="A41" s="4" t="s">
        <v>25</v>
      </c>
      <c r="B41" s="40">
        <v>1.1900000000000001E-3</v>
      </c>
      <c r="C41" s="205"/>
      <c r="D41" s="205"/>
      <c r="E41" s="204">
        <v>0</v>
      </c>
      <c r="F41" s="4" t="s">
        <v>25</v>
      </c>
      <c r="G41" s="187">
        <v>4.5030000000000001</v>
      </c>
      <c r="H41" s="188">
        <v>4.3197000000000001</v>
      </c>
      <c r="I41" s="188">
        <v>0.1119</v>
      </c>
      <c r="J41" s="188">
        <v>7.1400000000000005E-2</v>
      </c>
      <c r="K41" s="19"/>
    </row>
    <row r="42" spans="1:11" ht="15" thickBot="1">
      <c r="A42" s="4" t="s">
        <v>26</v>
      </c>
      <c r="B42" s="40">
        <v>1.1900000000000001E-3</v>
      </c>
      <c r="C42" s="205"/>
      <c r="D42" s="205"/>
      <c r="E42" s="204">
        <v>0</v>
      </c>
      <c r="F42" s="4" t="s">
        <v>26</v>
      </c>
      <c r="G42" s="187">
        <v>4.5030000000000001</v>
      </c>
      <c r="H42" s="188">
        <v>4.3197000000000001</v>
      </c>
      <c r="I42" s="188">
        <v>0.1119</v>
      </c>
      <c r="J42" s="188">
        <v>7.1400000000000005E-2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58F7-0ED8-461C-B1C6-2A9FF365A427}">
  <sheetPr>
    <pageSetUpPr fitToPage="1"/>
  </sheetPr>
  <dimension ref="A1:AE43"/>
  <sheetViews>
    <sheetView topLeftCell="A27" workbookViewId="0">
      <selection activeCell="E19" sqref="E19:E21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31" ht="46.5" hidden="1" customHeight="1" thickBot="1">
      <c r="A1" s="2"/>
      <c r="C1" s="46" t="s">
        <v>0</v>
      </c>
      <c r="D1" s="46" t="s">
        <v>1</v>
      </c>
      <c r="E1" s="45" t="s">
        <v>2</v>
      </c>
      <c r="F1" s="2"/>
      <c r="G1" s="206" t="s">
        <v>3</v>
      </c>
      <c r="H1" s="207"/>
      <c r="I1" s="207"/>
      <c r="J1" s="208"/>
    </row>
    <row r="2" spans="1:31" ht="46.5" customHeight="1" thickBot="1">
      <c r="A2" s="2"/>
      <c r="B2" s="34"/>
      <c r="C2" s="46" t="s">
        <v>0</v>
      </c>
      <c r="D2" s="46" t="s">
        <v>1</v>
      </c>
      <c r="E2" s="46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39</v>
      </c>
      <c r="Q2" s="210"/>
      <c r="R2" s="210"/>
      <c r="S2" s="211"/>
      <c r="T2" s="213" t="s">
        <v>40</v>
      </c>
      <c r="U2" s="214"/>
      <c r="V2" s="214"/>
      <c r="W2" s="215"/>
      <c r="X2" s="210" t="s">
        <v>41</v>
      </c>
      <c r="Y2" s="210"/>
      <c r="Z2" s="210"/>
      <c r="AA2" s="211"/>
    </row>
    <row r="3" spans="1:31" ht="31.5" thickBot="1">
      <c r="A3" s="44" t="s">
        <v>18</v>
      </c>
      <c r="B3" s="46" t="s">
        <v>33</v>
      </c>
      <c r="C3" s="44">
        <v>2022</v>
      </c>
      <c r="D3" s="44"/>
      <c r="E3" s="36" t="s">
        <v>42</v>
      </c>
      <c r="F3" s="44" t="s">
        <v>18</v>
      </c>
      <c r="G3" s="37" t="s">
        <v>19</v>
      </c>
      <c r="H3" s="37" t="s">
        <v>27</v>
      </c>
      <c r="I3" s="37" t="s">
        <v>29</v>
      </c>
      <c r="J3" s="46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31" ht="15" thickBot="1">
      <c r="A4" s="3" t="s">
        <v>20</v>
      </c>
      <c r="B4" s="38">
        <f>'2021'!B40</f>
        <v>2.2531999999999999E-4</v>
      </c>
      <c r="C4" s="205"/>
      <c r="D4" s="205" t="s">
        <v>4</v>
      </c>
      <c r="E4" s="216">
        <f>'2021'!E40</f>
        <v>762.96</v>
      </c>
      <c r="F4" s="3" t="s">
        <v>20</v>
      </c>
      <c r="G4" s="187">
        <f>'2021'!G40</f>
        <v>10.4314</v>
      </c>
      <c r="H4" s="188">
        <f>'2021'!H40</f>
        <v>4.1129999999999995</v>
      </c>
      <c r="I4" s="188">
        <f>'2021'!I40</f>
        <v>6.1877000000000004</v>
      </c>
      <c r="J4" s="188">
        <f>'2021'!J40</f>
        <v>0.13070000000000001</v>
      </c>
      <c r="K4" s="19"/>
      <c r="L4" s="28">
        <f t="shared" ref="L4:L16" si="0">$C$3</f>
        <v>2022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762.96</v>
      </c>
      <c r="P4" s="23" cm="1">
        <f t="array" aca="1" ref="P4" ca="1">IF(INDIRECT(ADDRESS(ROW()*3-ROW($L$4)-ROW($F$4),COLUMN(G$3)))=0,"",INDIRECT(ADDRESS(ROW()*3-ROW($L$4)-ROW($F$4),COLUMN(G$3))))</f>
        <v>10.4314</v>
      </c>
      <c r="Q4" s="23" cm="1">
        <f t="array" aca="1" ref="Q4" ca="1">IF(INDIRECT(ADDRESS(ROW()*3-ROW($L$4)-ROW($F$4),COLUMN(H$3)))=0,"",INDIRECT(ADDRESS(ROW()*3-ROW($L$4)-ROW($F$4),COLUMN(H$3))))</f>
        <v>4.1129999999999995</v>
      </c>
      <c r="R4" s="23" cm="1">
        <f t="array" aca="1" ref="R4" ca="1">IF(INDIRECT(ADDRESS(ROW()*3-ROW($L$4)-ROW($F$4),COLUMN(I$3)))=0,"",INDIRECT(ADDRESS(ROW()*3-ROW($L$4)-ROW($F$4),COLUMN(I$3))))</f>
        <v>6.1877000000000004</v>
      </c>
      <c r="S4" s="23" cm="1">
        <f t="array" aca="1" ref="S4" ca="1">IF(INDIRECT(ADDRESS(ROW()*3-ROW($L$4)-ROW($F$4),COLUMN(J$3)))=0,"",INDIRECT(ADDRESS(ROW()*3-ROW($L$4)-ROW($F$4),COLUMN(J$3))))</f>
        <v>0.13070000000000001</v>
      </c>
      <c r="T4" s="68" cm="1">
        <f t="array" aca="1" ref="T4" ca="1">IF(INDIRECT(ADDRESS(ROW()*3-ROW($L$4)-ROW($F$4)+1,COLUMN(G$3)))=0,"",INDIRECT(ADDRESS(ROW()*3-ROW($L$4)-ROW($F$4)+1,COLUMN(G$3))))</f>
        <v>10.5458</v>
      </c>
      <c r="U4" s="68" cm="1">
        <f t="array" aca="1" ref="U4" ca="1">IF(INDIRECT(ADDRESS(ROW()*3-ROW($L$4)-ROW($F$4)+1,COLUMN(H$3)))=0,"",INDIRECT(ADDRESS(ROW()*3-ROW($L$4)-ROW($F$4)+1,COLUMN(H$3))))</f>
        <v>4.1580999999999992</v>
      </c>
      <c r="V4" s="68" cm="1">
        <f t="array" aca="1" ref="V4" ca="1">IF(INDIRECT(ADDRESS(ROW()*3-ROW($L$4)-ROW($F$4)+1,COLUMN(I$3)))=0,"",INDIRECT(ADDRESS(ROW()*3-ROW($L$4)-ROW($F$4)+1,COLUMN(I$3))))</f>
        <v>6.2556000000000003</v>
      </c>
      <c r="W4" s="68" cm="1">
        <f t="array" aca="1" ref="W4" ca="1">IF(INDIRECT(ADDRESS(ROW()*3-ROW($L$4)-ROW($F$4)+1,COLUMN(J$3)))=0,"",INDIRECT(ADDRESS(ROW()*3-ROW($L$4)-ROW($F$4)+1,COLUMN(J$3))))</f>
        <v>0.1321</v>
      </c>
      <c r="X4" s="23" cm="1">
        <f t="array" aca="1" ref="X4" ca="1">IF(INDIRECT(ADDRESS(ROW()*3-ROW($L$4)-ROW($F$4),COLUMN(G$3)))=0,"",INDIRECT(ADDRESS(ROW()*3-ROW($L$4)-ROW($F$4)+2,COLUMN(G$3))))</f>
        <v>10.6777</v>
      </c>
      <c r="Y4" s="23" cm="1">
        <f t="array" aca="1" ref="Y4" ca="1">IF(INDIRECT(ADDRESS(ROW()*3-ROW($L$4)-ROW($F$4),COLUMN(H$3)))=0,"",INDIRECT(ADDRESS(ROW()*3-ROW($L$4)-ROW($F$4)+2,COLUMN(H$3))))</f>
        <v>4.2100999999999997</v>
      </c>
      <c r="Z4" s="23" cm="1">
        <f t="array" aca="1" ref="Z4" ca="1">IF(INDIRECT(ADDRESS(ROW()*3-ROW($L$4)-ROW($F$4),COLUMN(I$3)))=0,"",INDIRECT(ADDRESS(ROW()*3-ROW($L$4)-ROW($F$4)+2,COLUMN(I$3))))</f>
        <v>6.3338000000000001</v>
      </c>
      <c r="AA4" s="23" cm="1">
        <f t="array" aca="1" ref="AA4" ca="1">IF(INDIRECT(ADDRESS(ROW()*3-ROW($L$4)-ROW($F$4),COLUMN(J$3)))=0,"",INDIRECT(ADDRESS(ROW()*3-ROW($L$4)-ROW($F$4)+2,COLUMN(J$3))))</f>
        <v>0.1338</v>
      </c>
      <c r="AD4" s="19"/>
      <c r="AE4" s="19"/>
    </row>
    <row r="5" spans="1:31" ht="15" thickBot="1">
      <c r="A5" s="3" t="s">
        <v>21</v>
      </c>
      <c r="B5" s="38">
        <f>'2021'!B41</f>
        <v>2.2779000000000001E-4</v>
      </c>
      <c r="C5" s="205"/>
      <c r="D5" s="205"/>
      <c r="E5" s="216"/>
      <c r="F5" s="3" t="s">
        <v>21</v>
      </c>
      <c r="G5" s="187">
        <f>'2021'!G41</f>
        <v>10.5458</v>
      </c>
      <c r="H5" s="188">
        <f>'2021'!H41</f>
        <v>4.1580999999999992</v>
      </c>
      <c r="I5" s="188">
        <f>'2021'!I41</f>
        <v>6.2556000000000003</v>
      </c>
      <c r="J5" s="188">
        <f>'2021'!J41</f>
        <v>0.1321</v>
      </c>
      <c r="K5" s="19"/>
      <c r="L5" s="28">
        <f t="shared" si="0"/>
        <v>2022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716.93</v>
      </c>
      <c r="P5" s="23" cm="1">
        <f t="array" aca="1" ref="P5" ca="1">IF(INDIRECT(ADDRESS(ROW()*3-ROW($L$4)-ROW($F$4),COLUMN(G$3)))=0,"",INDIRECT(ADDRESS(ROW()*3-ROW($L$4)-ROW($F$4),COLUMN(G$3))))</f>
        <v>9.1629000000000005</v>
      </c>
      <c r="Q5" s="23" cm="1">
        <f t="array" aca="1" ref="Q5" ca="1">IF(INDIRECT(ADDRESS(ROW()*3-ROW($L$4)-ROW($F$4),COLUMN(H$3)))=0,"",INDIRECT(ADDRESS(ROW()*3-ROW($L$4)-ROW($F$4),COLUMN(H$3))))</f>
        <v>4.0203000000000007</v>
      </c>
      <c r="R5" s="23" cm="1">
        <f t="array" aca="1" ref="R5" ca="1">IF(INDIRECT(ADDRESS(ROW()*3-ROW($L$4)-ROW($F$4),COLUMN(I$3)))=0,"",INDIRECT(ADDRESS(ROW()*3-ROW($L$4)-ROW($F$4),COLUMN(I$3))))</f>
        <v>4.9955999999999996</v>
      </c>
      <c r="S5" s="23" cm="1">
        <f t="array" aca="1" ref="S5" ca="1">IF(INDIRECT(ADDRESS(ROW()*3-ROW($L$4)-ROW($F$4),COLUMN(J$3)))=0,"",INDIRECT(ADDRESS(ROW()*3-ROW($L$4)-ROW($F$4),COLUMN(J$3))))</f>
        <v>0.14699999999999999</v>
      </c>
      <c r="T5" s="68" cm="1">
        <f t="array" aca="1" ref="T5" ca="1">IF(INDIRECT(ADDRESS(ROW()*3-ROW($L$4)-ROW($F$4)+1,COLUMN(G$3)))=0,"",INDIRECT(ADDRESS(ROW()*3-ROW($L$4)-ROW($F$4)+1,COLUMN(G$3))))</f>
        <v>9.2607999999999997</v>
      </c>
      <c r="U5" s="68" cm="1">
        <f t="array" aca="1" ref="U5" ca="1">IF(INDIRECT(ADDRESS(ROW()*3-ROW($L$4)-ROW($F$4)+1,COLUMN(H$3)))=0,"",INDIRECT(ADDRESS(ROW()*3-ROW($L$4)-ROW($F$4)+1,COLUMN(H$3))))</f>
        <v>4.0631999999999993</v>
      </c>
      <c r="V5" s="68" cm="1">
        <f t="array" aca="1" ref="V5" ca="1">IF(INDIRECT(ADDRESS(ROW()*3-ROW($L$4)-ROW($F$4)+1,COLUMN(I$3)))=0,"",INDIRECT(ADDRESS(ROW()*3-ROW($L$4)-ROW($F$4)+1,COLUMN(I$3))))</f>
        <v>5.0490000000000004</v>
      </c>
      <c r="W5" s="68" cm="1">
        <f t="array" aca="1" ref="W5" ca="1">IF(INDIRECT(ADDRESS(ROW()*3-ROW($L$4)-ROW($F$4)+1,COLUMN(J$3)))=0,"",INDIRECT(ADDRESS(ROW()*3-ROW($L$4)-ROW($F$4)+1,COLUMN(J$3))))</f>
        <v>0.14860000000000001</v>
      </c>
      <c r="X5" s="23" cm="1">
        <f t="array" aca="1" ref="X5" ca="1">IF(INDIRECT(ADDRESS(ROW()*3-ROW($L$4)-ROW($F$4),COLUMN(G$3)))=0,"",INDIRECT(ADDRESS(ROW()*3-ROW($L$4)-ROW($F$4)+2,COLUMN(G$3))))</f>
        <v>9.3737999999999992</v>
      </c>
      <c r="Y5" s="23" cm="1">
        <f t="array" aca="1" ref="Y5" ca="1">IF(INDIRECT(ADDRESS(ROW()*3-ROW($L$4)-ROW($F$4),COLUMN(H$3)))=0,"",INDIRECT(ADDRESS(ROW()*3-ROW($L$4)-ROW($F$4)+2,COLUMN(H$3))))</f>
        <v>4.1127999999999991</v>
      </c>
      <c r="Z5" s="23" cm="1">
        <f t="array" aca="1" ref="Z5" ca="1">IF(INDIRECT(ADDRESS(ROW()*3-ROW($L$4)-ROW($F$4),COLUMN(I$3)))=0,"",INDIRECT(ADDRESS(ROW()*3-ROW($L$4)-ROW($F$4)+2,COLUMN(I$3))))</f>
        <v>5.1105999999999998</v>
      </c>
      <c r="AA5" s="23" cm="1">
        <f t="array" aca="1" ref="AA5" ca="1">IF(INDIRECT(ADDRESS(ROW()*3-ROW($L$4)-ROW($F$4),COLUMN(J$3)))=0,"",INDIRECT(ADDRESS(ROW()*3-ROW($L$4)-ROW($F$4)+2,COLUMN(J$3))))</f>
        <v>0.15040000000000001</v>
      </c>
      <c r="AD5" s="19"/>
      <c r="AE5" s="19"/>
    </row>
    <row r="6" spans="1:31" ht="15" thickBot="1">
      <c r="A6" s="3" t="s">
        <v>22</v>
      </c>
      <c r="B6" s="38">
        <f>'2021'!B42</f>
        <v>2.3064E-4</v>
      </c>
      <c r="C6" s="205"/>
      <c r="D6" s="205"/>
      <c r="E6" s="216"/>
      <c r="F6" s="3" t="s">
        <v>22</v>
      </c>
      <c r="G6" s="187">
        <f>'2021'!G42</f>
        <v>10.6777</v>
      </c>
      <c r="H6" s="188">
        <f>'2021'!H42</f>
        <v>4.2100999999999997</v>
      </c>
      <c r="I6" s="188">
        <f>'2021'!I42</f>
        <v>6.3338000000000001</v>
      </c>
      <c r="J6" s="188">
        <f>'2021'!J42</f>
        <v>0.1338</v>
      </c>
      <c r="K6" s="19"/>
      <c r="L6" s="28">
        <f t="shared" si="0"/>
        <v>2022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687.06</v>
      </c>
      <c r="P6" s="23" cm="1">
        <f t="array" aca="1" ref="P6" ca="1">IF(INDIRECT(ADDRESS(ROW()*3-ROW($L$4)-ROW($F$4),COLUMN(G$3)))=0,"",INDIRECT(ADDRESS(ROW()*3-ROW($L$4)-ROW($F$4),COLUMN(G$3))))</f>
        <v>8.5063999999999993</v>
      </c>
      <c r="Q6" s="23" cm="1">
        <f t="array" aca="1" ref="Q6" ca="1">IF(INDIRECT(ADDRESS(ROW()*3-ROW($L$4)-ROW($F$4),COLUMN(H$3)))=0,"",INDIRECT(ADDRESS(ROW()*3-ROW($L$4)-ROW($F$4),COLUMN(H$3))))</f>
        <v>4.6695999999999991</v>
      </c>
      <c r="R6" s="23" cm="1">
        <f t="array" aca="1" ref="R6" ca="1">IF(INDIRECT(ADDRESS(ROW()*3-ROW($L$4)-ROW($F$4),COLUMN(I$3)))=0,"",INDIRECT(ADDRESS(ROW()*3-ROW($L$4)-ROW($F$4),COLUMN(I$3))))</f>
        <v>3.7381000000000002</v>
      </c>
      <c r="S6" s="23" cm="1">
        <f t="array" aca="1" ref="S6" ca="1">IF(INDIRECT(ADDRESS(ROW()*3-ROW($L$4)-ROW($F$4),COLUMN(J$3)))=0,"",INDIRECT(ADDRESS(ROW()*3-ROW($L$4)-ROW($F$4),COLUMN(J$3))))</f>
        <v>9.8699999999999996E-2</v>
      </c>
      <c r="T6" s="68" cm="1">
        <f t="array" aca="1" ref="T6" ca="1">IF(INDIRECT(ADDRESS(ROW()*3-ROW($L$4)-ROW($F$4)+1,COLUMN(G$3)))=0,"",INDIRECT(ADDRESS(ROW()*3-ROW($L$4)-ROW($F$4)+1,COLUMN(G$3))))</f>
        <v>8.5974000000000004</v>
      </c>
      <c r="U6" s="68" cm="1">
        <f t="array" aca="1" ref="U6" ca="1">IF(INDIRECT(ADDRESS(ROW()*3-ROW($L$4)-ROW($F$4)+1,COLUMN(H$3)))=0,"",INDIRECT(ADDRESS(ROW()*3-ROW($L$4)-ROW($F$4)+1,COLUMN(H$3))))</f>
        <v>4.7196999999999996</v>
      </c>
      <c r="V6" s="68" cm="1">
        <f t="array" aca="1" ref="V6" ca="1">IF(INDIRECT(ADDRESS(ROW()*3-ROW($L$4)-ROW($F$4)+1,COLUMN(I$3)))=0,"",INDIRECT(ADDRESS(ROW()*3-ROW($L$4)-ROW($F$4)+1,COLUMN(I$3))))</f>
        <v>3.778</v>
      </c>
      <c r="W6" s="68" cm="1">
        <f t="array" aca="1" ref="W6" ca="1">IF(INDIRECT(ADDRESS(ROW()*3-ROW($L$4)-ROW($F$4)+1,COLUMN(J$3)))=0,"",INDIRECT(ADDRESS(ROW()*3-ROW($L$4)-ROW($F$4)+1,COLUMN(J$3))))</f>
        <v>9.9699999999999997E-2</v>
      </c>
      <c r="X6" s="23" cm="1">
        <f t="array" aca="1" ref="X6" ca="1">IF(INDIRECT(ADDRESS(ROW()*3-ROW($L$4)-ROW($F$4),COLUMN(G$3)))=0,"",INDIRECT(ADDRESS(ROW()*3-ROW($L$4)-ROW($F$4)+2,COLUMN(G$3))))</f>
        <v>8.7022999999999993</v>
      </c>
      <c r="Y6" s="23" cm="1">
        <f t="array" aca="1" ref="Y6" ca="1">IF(INDIRECT(ADDRESS(ROW()*3-ROW($L$4)-ROW($F$4),COLUMN(H$3)))=0,"",INDIRECT(ADDRESS(ROW()*3-ROW($L$4)-ROW($F$4)+2,COLUMN(H$3))))</f>
        <v>4.7772999999999994</v>
      </c>
      <c r="Z6" s="23" cm="1">
        <f t="array" aca="1" ref="Z6" ca="1">IF(INDIRECT(ADDRESS(ROW()*3-ROW($L$4)-ROW($F$4),COLUMN(I$3)))=0,"",INDIRECT(ADDRESS(ROW()*3-ROW($L$4)-ROW($F$4)+2,COLUMN(I$3))))</f>
        <v>3.8241000000000001</v>
      </c>
      <c r="AA6" s="23" cm="1">
        <f t="array" aca="1" ref="AA6" ca="1">IF(INDIRECT(ADDRESS(ROW()*3-ROW($L$4)-ROW($F$4),COLUMN(J$3)))=0,"",INDIRECT(ADDRESS(ROW()*3-ROW($L$4)-ROW($F$4)+2,COLUMN(J$3))))</f>
        <v>0.1009</v>
      </c>
      <c r="AD6" s="19"/>
      <c r="AE6" s="19"/>
    </row>
    <row r="7" spans="1:31" ht="15" thickBot="1">
      <c r="A7" s="3" t="s">
        <v>20</v>
      </c>
      <c r="B7" s="39">
        <v>2.1976999999999999E-4</v>
      </c>
      <c r="C7" s="205" t="s">
        <v>4</v>
      </c>
      <c r="D7" s="205" t="s">
        <v>5</v>
      </c>
      <c r="E7" s="216">
        <v>716.93</v>
      </c>
      <c r="F7" s="3" t="s">
        <v>20</v>
      </c>
      <c r="G7" s="187">
        <v>9.1629000000000005</v>
      </c>
      <c r="H7" s="188">
        <f t="shared" ref="H7:H15" si="1">G7-I7-J7</f>
        <v>4.0203000000000007</v>
      </c>
      <c r="I7" s="188">
        <v>4.9955999999999996</v>
      </c>
      <c r="J7" s="188">
        <v>0.14699999999999999</v>
      </c>
      <c r="K7" s="19"/>
      <c r="L7" s="28">
        <f t="shared" si="0"/>
        <v>2022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845.4</v>
      </c>
      <c r="P7" s="23" cm="1">
        <f t="array" aca="1" ref="P7" ca="1">IF(INDIRECT(ADDRESS(ROW()*3-ROW($L$4)-ROW($F$4),COLUMN(G$3)))=0,"",INDIRECT(ADDRESS(ROW()*3-ROW($L$4)-ROW($F$4),COLUMN(G$3))))</f>
        <v>11.9863</v>
      </c>
      <c r="Q7" s="23" cm="1">
        <f t="array" aca="1" ref="Q7" ca="1">IF(INDIRECT(ADDRESS(ROW()*3-ROW($L$4)-ROW($F$4),COLUMN(H$3)))=0,"",INDIRECT(ADDRESS(ROW()*3-ROW($L$4)-ROW($F$4),COLUMN(H$3))))</f>
        <v>5.5706000000000007</v>
      </c>
      <c r="R7" s="23" cm="1">
        <f t="array" aca="1" ref="R7" ca="1">IF(INDIRECT(ADDRESS(ROW()*3-ROW($L$4)-ROW($F$4),COLUMN(I$3)))=0,"",INDIRECT(ADDRESS(ROW()*3-ROW($L$4)-ROW($F$4),COLUMN(I$3))))</f>
        <v>6.2908999999999997</v>
      </c>
      <c r="S7" s="23" cm="1">
        <f t="array" aca="1" ref="S7" ca="1">IF(INDIRECT(ADDRESS(ROW()*3-ROW($L$4)-ROW($F$4),COLUMN(J$3)))=0,"",INDIRECT(ADDRESS(ROW()*3-ROW($L$4)-ROW($F$4),COLUMN(J$3))))</f>
        <v>0.12479999999999999</v>
      </c>
      <c r="T7" s="68" cm="1">
        <f t="array" aca="1" ref="T7" ca="1">IF(INDIRECT(ADDRESS(ROW()*3-ROW($L$4)-ROW($F$4)+1,COLUMN(G$3)))=0,"",INDIRECT(ADDRESS(ROW()*3-ROW($L$4)-ROW($F$4)+1,COLUMN(G$3))))</f>
        <v>12.1144</v>
      </c>
      <c r="U7" s="68" cm="1">
        <f t="array" aca="1" ref="U7" ca="1">IF(INDIRECT(ADDRESS(ROW()*3-ROW($L$4)-ROW($F$4)+1,COLUMN(H$3)))=0,"",INDIRECT(ADDRESS(ROW()*3-ROW($L$4)-ROW($F$4)+1,COLUMN(H$3))))</f>
        <v>5.63</v>
      </c>
      <c r="V7" s="68" cm="1">
        <f t="array" aca="1" ref="V7" ca="1">IF(INDIRECT(ADDRESS(ROW()*3-ROW($L$4)-ROW($F$4)+1,COLUMN(I$3)))=0,"",INDIRECT(ADDRESS(ROW()*3-ROW($L$4)-ROW($F$4)+1,COLUMN(I$3))))</f>
        <v>6.3582000000000001</v>
      </c>
      <c r="W7" s="68" cm="1">
        <f t="array" aca="1" ref="W7" ca="1">IF(INDIRECT(ADDRESS(ROW()*3-ROW($L$4)-ROW($F$4)+1,COLUMN(J$3)))=0,"",INDIRECT(ADDRESS(ROW()*3-ROW($L$4)-ROW($F$4)+1,COLUMN(J$3))))</f>
        <v>0.12620000000000001</v>
      </c>
      <c r="X7" s="23" cm="1">
        <f t="array" aca="1" ref="X7" ca="1">IF(INDIRECT(ADDRESS(ROW()*3-ROW($L$4)-ROW($F$4),COLUMN(G$3)))=0,"",INDIRECT(ADDRESS(ROW()*3-ROW($L$4)-ROW($F$4)+2,COLUMN(G$3))))</f>
        <v>12.2622</v>
      </c>
      <c r="Y7" s="23" cm="1">
        <f t="array" aca="1" ref="Y7" ca="1">IF(INDIRECT(ADDRESS(ROW()*3-ROW($L$4)-ROW($F$4),COLUMN(H$3)))=0,"",INDIRECT(ADDRESS(ROW()*3-ROW($L$4)-ROW($F$4)+2,COLUMN(H$3))))</f>
        <v>5.6986999999999997</v>
      </c>
      <c r="Z7" s="23" cm="1">
        <f t="array" aca="1" ref="Z7" ca="1">IF(INDIRECT(ADDRESS(ROW()*3-ROW($L$4)-ROW($F$4),COLUMN(I$3)))=0,"",INDIRECT(ADDRESS(ROW()*3-ROW($L$4)-ROW($F$4)+2,COLUMN(I$3))))</f>
        <v>6.4358000000000004</v>
      </c>
      <c r="AA7" s="23" cm="1">
        <f t="array" aca="1" ref="AA7" ca="1">IF(INDIRECT(ADDRESS(ROW()*3-ROW($L$4)-ROW($F$4),COLUMN(J$3)))=0,"",INDIRECT(ADDRESS(ROW()*3-ROW($L$4)-ROW($F$4)+2,COLUMN(J$3))))</f>
        <v>0.12770000000000001</v>
      </c>
      <c r="AD7" s="19"/>
      <c r="AE7" s="19"/>
    </row>
    <row r="8" spans="1:31" ht="15" thickBot="1">
      <c r="A8" s="3" t="s">
        <v>21</v>
      </c>
      <c r="B8" s="39">
        <v>2.2211999999999999E-4</v>
      </c>
      <c r="C8" s="205"/>
      <c r="D8" s="205"/>
      <c r="E8" s="216"/>
      <c r="F8" s="3" t="s">
        <v>21</v>
      </c>
      <c r="G8" s="187">
        <v>9.2607999999999997</v>
      </c>
      <c r="H8" s="188">
        <f t="shared" si="1"/>
        <v>4.0631999999999993</v>
      </c>
      <c r="I8" s="188">
        <v>5.0490000000000004</v>
      </c>
      <c r="J8" s="188">
        <v>0.14860000000000001</v>
      </c>
      <c r="K8" s="19"/>
      <c r="L8" s="28">
        <f t="shared" si="0"/>
        <v>2022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873.58</v>
      </c>
      <c r="P8" s="23" cm="1">
        <f t="array" aca="1" ref="P8" ca="1">IF(INDIRECT(ADDRESS(ROW()*3-ROW($L$4)-ROW($F$4),COLUMN(G$3)))=0,"",INDIRECT(ADDRESS(ROW()*3-ROW($L$4)-ROW($F$4),COLUMN(G$3))))</f>
        <v>12.605600000000001</v>
      </c>
      <c r="Q8" s="23" cm="1">
        <f t="array" aca="1" ref="Q8" ca="1">IF(INDIRECT(ADDRESS(ROW()*3-ROW($L$4)-ROW($F$4),COLUMN(H$3)))=0,"",INDIRECT(ADDRESS(ROW()*3-ROW($L$4)-ROW($F$4),COLUMN(H$3))))</f>
        <v>6.8895999999999997</v>
      </c>
      <c r="R8" s="23" cm="1">
        <f t="array" aca="1" ref="R8" ca="1">IF(INDIRECT(ADDRESS(ROW()*3-ROW($L$4)-ROW($F$4),COLUMN(I$3)))=0,"",INDIRECT(ADDRESS(ROW()*3-ROW($L$4)-ROW($F$4),COLUMN(I$3))))</f>
        <v>5.5617000000000001</v>
      </c>
      <c r="S8" s="23" cm="1">
        <f t="array" aca="1" ref="S8" ca="1">IF(INDIRECT(ADDRESS(ROW()*3-ROW($L$4)-ROW($F$4),COLUMN(J$3)))=0,"",INDIRECT(ADDRESS(ROW()*3-ROW($L$4)-ROW($F$4),COLUMN(J$3))))</f>
        <v>0.15429999999999999</v>
      </c>
      <c r="T8" s="68" cm="1">
        <f t="array" aca="1" ref="T8" ca="1">IF(INDIRECT(ADDRESS(ROW()*3-ROW($L$4)-ROW($F$4)+1,COLUMN(G$3)))=0,"",INDIRECT(ADDRESS(ROW()*3-ROW($L$4)-ROW($F$4)+1,COLUMN(G$3))))</f>
        <v>12.740399999999999</v>
      </c>
      <c r="U8" s="68" cm="1">
        <f t="array" aca="1" ref="U8" ca="1">IF(INDIRECT(ADDRESS(ROW()*3-ROW($L$4)-ROW($F$4)+1,COLUMN(H$3)))=0,"",INDIRECT(ADDRESS(ROW()*3-ROW($L$4)-ROW($F$4)+1,COLUMN(H$3))))</f>
        <v>6.9633000000000003</v>
      </c>
      <c r="V8" s="68" cm="1">
        <f t="array" aca="1" ref="V8" ca="1">IF(INDIRECT(ADDRESS(ROW()*3-ROW($L$4)-ROW($F$4)+1,COLUMN(I$3)))=0,"",INDIRECT(ADDRESS(ROW()*3-ROW($L$4)-ROW($F$4)+1,COLUMN(I$3))))</f>
        <v>5.6212</v>
      </c>
      <c r="W8" s="68" cm="1">
        <f t="array" aca="1" ref="W8" ca="1">IF(INDIRECT(ADDRESS(ROW()*3-ROW($L$4)-ROW($F$4)+1,COLUMN(J$3)))=0,"",INDIRECT(ADDRESS(ROW()*3-ROW($L$4)-ROW($F$4)+1,COLUMN(J$3))))</f>
        <v>0.15590000000000001</v>
      </c>
      <c r="X8" s="23" cm="1">
        <f t="array" aca="1" ref="X8" ca="1">IF(INDIRECT(ADDRESS(ROW()*3-ROW($L$4)-ROW($F$4),COLUMN(G$3)))=0,"",INDIRECT(ADDRESS(ROW()*3-ROW($L$4)-ROW($F$4)+2,COLUMN(G$3))))</f>
        <v>12.895799999999999</v>
      </c>
      <c r="Y8" s="23" cm="1">
        <f t="array" aca="1" ref="Y8" ca="1">IF(INDIRECT(ADDRESS(ROW()*3-ROW($L$4)-ROW($F$4),COLUMN(H$3)))=0,"",INDIRECT(ADDRESS(ROW()*3-ROW($L$4)-ROW($F$4)+2,COLUMN(H$3))))</f>
        <v>7.0481999999999996</v>
      </c>
      <c r="Z8" s="23" cm="1">
        <f t="array" aca="1" ref="Z8" ca="1">IF(INDIRECT(ADDRESS(ROW()*3-ROW($L$4)-ROW($F$4),COLUMN(I$3)))=0,"",INDIRECT(ADDRESS(ROW()*3-ROW($L$4)-ROW($F$4)+2,COLUMN(I$3))))</f>
        <v>5.6898</v>
      </c>
      <c r="AA8" s="23" cm="1">
        <f t="array" aca="1" ref="AA8" ca="1">IF(INDIRECT(ADDRESS(ROW()*3-ROW($L$4)-ROW($F$4),COLUMN(J$3)))=0,"",INDIRECT(ADDRESS(ROW()*3-ROW($L$4)-ROW($F$4)+2,COLUMN(J$3))))</f>
        <v>0.1578</v>
      </c>
      <c r="AD8" s="19"/>
      <c r="AE8" s="19"/>
    </row>
    <row r="9" spans="1:31" ht="15" thickBot="1">
      <c r="A9" s="3" t="s">
        <v>22</v>
      </c>
      <c r="B9" s="39">
        <v>2.2483E-4</v>
      </c>
      <c r="C9" s="205"/>
      <c r="D9" s="205"/>
      <c r="E9" s="216"/>
      <c r="F9" s="3" t="s">
        <v>22</v>
      </c>
      <c r="G9" s="187">
        <v>9.3737999999999992</v>
      </c>
      <c r="H9" s="188">
        <f t="shared" si="1"/>
        <v>4.1127999999999991</v>
      </c>
      <c r="I9" s="188">
        <v>5.1105999999999998</v>
      </c>
      <c r="J9" s="188">
        <v>0.15040000000000001</v>
      </c>
      <c r="K9" s="19"/>
      <c r="L9" s="28">
        <f t="shared" si="0"/>
        <v>2022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930.29</v>
      </c>
      <c r="P9" s="23" cm="1">
        <f t="array" aca="1" ref="P9" ca="1">IF(INDIRECT(ADDRESS(ROW()*3-ROW($L$4)-ROW($F$4),COLUMN(G$3)))=0,"",INDIRECT(ADDRESS(ROW()*3-ROW($L$4)-ROW($F$4),COLUMN(G$3))))</f>
        <v>13.851900000000001</v>
      </c>
      <c r="Q9" s="23" cm="1">
        <f t="array" aca="1" ref="Q9" ca="1">IF(INDIRECT(ADDRESS(ROW()*3-ROW($L$4)-ROW($F$4),COLUMN(H$3)))=0,"",INDIRECT(ADDRESS(ROW()*3-ROW($L$4)-ROW($F$4),COLUMN(H$3))))</f>
        <v>7.1302000000000003</v>
      </c>
      <c r="R9" s="23" cm="1">
        <f t="array" aca="1" ref="R9" ca="1">IF(INDIRECT(ADDRESS(ROW()*3-ROW($L$4)-ROW($F$4),COLUMN(I$3)))=0,"",INDIRECT(ADDRESS(ROW()*3-ROW($L$4)-ROW($F$4),COLUMN(I$3))))</f>
        <v>6.6486999999999998</v>
      </c>
      <c r="S9" s="23" cm="1">
        <f t="array" aca="1" ref="S9" ca="1">IF(INDIRECT(ADDRESS(ROW()*3-ROW($L$4)-ROW($F$4),COLUMN(J$3)))=0,"",INDIRECT(ADDRESS(ROW()*3-ROW($L$4)-ROW($F$4),COLUMN(J$3))))</f>
        <v>7.2999999999999995E-2</v>
      </c>
      <c r="T9" s="68" cm="1">
        <f t="array" aca="1" ref="T9" ca="1">IF(INDIRECT(ADDRESS(ROW()*3-ROW($L$4)-ROW($F$4)+1,COLUMN(G$3)))=0,"",INDIRECT(ADDRESS(ROW()*3-ROW($L$4)-ROW($F$4)+1,COLUMN(G$3))))</f>
        <v>14</v>
      </c>
      <c r="U9" s="68" cm="1">
        <f t="array" aca="1" ref="U9" ca="1">IF(INDIRECT(ADDRESS(ROW()*3-ROW($L$4)-ROW($F$4)+1,COLUMN(H$3)))=0,"",INDIRECT(ADDRESS(ROW()*3-ROW($L$4)-ROW($F$4)+1,COLUMN(H$3))))</f>
        <v>7.2065000000000001</v>
      </c>
      <c r="V9" s="68" cm="1">
        <f t="array" aca="1" ref="V9" ca="1">IF(INDIRECT(ADDRESS(ROW()*3-ROW($L$4)-ROW($F$4)+1,COLUMN(I$3)))=0,"",INDIRECT(ADDRESS(ROW()*3-ROW($L$4)-ROW($F$4)+1,COLUMN(I$3))))</f>
        <v>6.7198000000000002</v>
      </c>
      <c r="W9" s="68" cm="1">
        <f t="array" aca="1" ref="W9" ca="1">IF(INDIRECT(ADDRESS(ROW()*3-ROW($L$4)-ROW($F$4)+1,COLUMN(J$3)))=0,"",INDIRECT(ADDRESS(ROW()*3-ROW($L$4)-ROW($F$4)+1,COLUMN(J$3))))</f>
        <v>7.3700000000000002E-2</v>
      </c>
      <c r="X9" s="23" cm="1">
        <f t="array" aca="1" ref="X9" ca="1">IF(INDIRECT(ADDRESS(ROW()*3-ROW($L$4)-ROW($F$4),COLUMN(G$3)))=0,"",INDIRECT(ADDRESS(ROW()*3-ROW($L$4)-ROW($F$4)+2,COLUMN(G$3))))</f>
        <v>14.1708</v>
      </c>
      <c r="Y9" s="23" cm="1">
        <f t="array" aca="1" ref="Y9" ca="1">IF(INDIRECT(ADDRESS(ROW()*3-ROW($L$4)-ROW($F$4),COLUMN(H$3)))=0,"",INDIRECT(ADDRESS(ROW()*3-ROW($L$4)-ROW($F$4)+2,COLUMN(H$3))))</f>
        <v>7.2944000000000004</v>
      </c>
      <c r="Z9" s="23" cm="1">
        <f t="array" aca="1" ref="Z9" ca="1">IF(INDIRECT(ADDRESS(ROW()*3-ROW($L$4)-ROW($F$4),COLUMN(I$3)))=0,"",INDIRECT(ADDRESS(ROW()*3-ROW($L$4)-ROW($F$4)+2,COLUMN(I$3))))</f>
        <v>6.8018000000000001</v>
      </c>
      <c r="AA9" s="23" cm="1">
        <f t="array" aca="1" ref="AA9" ca="1">IF(INDIRECT(ADDRESS(ROW()*3-ROW($L$4)-ROW($F$4),COLUMN(J$3)))=0,"",INDIRECT(ADDRESS(ROW()*3-ROW($L$4)-ROW($F$4)+2,COLUMN(J$3))))</f>
        <v>7.46E-2</v>
      </c>
      <c r="AD9" s="19"/>
      <c r="AE9" s="19"/>
    </row>
    <row r="10" spans="1:31" ht="15" thickBot="1">
      <c r="A10" s="3" t="s">
        <v>20</v>
      </c>
      <c r="B10" s="39">
        <v>2.1976999999999999E-4</v>
      </c>
      <c r="C10" s="205" t="s">
        <v>5</v>
      </c>
      <c r="D10" s="205" t="s">
        <v>6</v>
      </c>
      <c r="E10" s="216">
        <v>687.06</v>
      </c>
      <c r="F10" s="3" t="s">
        <v>20</v>
      </c>
      <c r="G10" s="187">
        <v>8.5063999999999993</v>
      </c>
      <c r="H10" s="188">
        <f t="shared" si="1"/>
        <v>4.6695999999999991</v>
      </c>
      <c r="I10" s="188">
        <v>3.7381000000000002</v>
      </c>
      <c r="J10" s="188">
        <v>9.8699999999999996E-2</v>
      </c>
      <c r="K10" s="19"/>
      <c r="L10" s="28">
        <f t="shared" si="0"/>
        <v>2022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1061.5</v>
      </c>
      <c r="P10" s="23" cm="1">
        <f t="array" aca="1" ref="P10" ca="1">IF(INDIRECT(ADDRESS(ROW()*3-ROW($L$4)-ROW($F$4),COLUMN(G$3)))=0,"",INDIRECT(ADDRESS(ROW()*3-ROW($L$4)-ROW($F$4),COLUMN(G$3))))</f>
        <v>18.191500000000001</v>
      </c>
      <c r="Q10" s="23" cm="1">
        <f t="array" aca="1" ref="Q10" ca="1">IF(INDIRECT(ADDRESS(ROW()*3-ROW($L$4)-ROW($F$4),COLUMN(H$3)))=0,"",INDIRECT(ADDRESS(ROW()*3-ROW($L$4)-ROW($F$4),COLUMN(H$3))))</f>
        <v>9.6256000000000004</v>
      </c>
      <c r="R10" s="23" cm="1">
        <f t="array" aca="1" ref="R10" ca="1">IF(INDIRECT(ADDRESS(ROW()*3-ROW($L$4)-ROW($F$4),COLUMN(I$3)))=0,"",INDIRECT(ADDRESS(ROW()*3-ROW($L$4)-ROW($F$4),COLUMN(I$3))))</f>
        <v>8.4402000000000008</v>
      </c>
      <c r="S10" s="23" cm="1">
        <f t="array" aca="1" ref="S10" ca="1">IF(INDIRECT(ADDRESS(ROW()*3-ROW($L$4)-ROW($F$4),COLUMN(J$3)))=0,"",INDIRECT(ADDRESS(ROW()*3-ROW($L$4)-ROW($F$4),COLUMN(J$3))))</f>
        <v>0.12570000000000001</v>
      </c>
      <c r="T10" s="68" cm="1">
        <f t="array" aca="1" ref="T10" ca="1">IF(INDIRECT(ADDRESS(ROW()*3-ROW($L$4)-ROW($F$4)+1,COLUMN(G$3)))=0,"",INDIRECT(ADDRESS(ROW()*3-ROW($L$4)-ROW($F$4)+1,COLUMN(G$3))))</f>
        <v>18.3506</v>
      </c>
      <c r="U10" s="68" cm="1">
        <f t="array" aca="1" ref="U10" ca="1">IF(INDIRECT(ADDRESS(ROW()*3-ROW($L$4)-ROW($F$4)+1,COLUMN(H$3)))=0,"",INDIRECT(ADDRESS(ROW()*3-ROW($L$4)-ROW($F$4)+1,COLUMN(H$3))))</f>
        <v>9.7096999999999998</v>
      </c>
      <c r="V10" s="68" cm="1">
        <f t="array" aca="1" ref="V10" ca="1">IF(INDIRECT(ADDRESS(ROW()*3-ROW($L$4)-ROW($F$4)+1,COLUMN(I$3)))=0,"",INDIRECT(ADDRESS(ROW()*3-ROW($L$4)-ROW($F$4)+1,COLUMN(I$3))))</f>
        <v>8.5140999999999991</v>
      </c>
      <c r="W10" s="68" cm="1">
        <f t="array" aca="1" ref="W10" ca="1">IF(INDIRECT(ADDRESS(ROW()*3-ROW($L$4)-ROW($F$4)+1,COLUMN(J$3)))=0,"",INDIRECT(ADDRESS(ROW()*3-ROW($L$4)-ROW($F$4)+1,COLUMN(J$3))))</f>
        <v>0.1268</v>
      </c>
      <c r="X10" s="23" cm="1">
        <f t="array" aca="1" ref="X10" ca="1">IF(INDIRECT(ADDRESS(ROW()*3-ROW($L$4)-ROW($F$4),COLUMN(G$3)))=0,"",INDIRECT(ADDRESS(ROW()*3-ROW($L$4)-ROW($F$4)+2,COLUMN(G$3))))</f>
        <v>18.512799999999999</v>
      </c>
      <c r="Y10" s="23" cm="1">
        <f t="array" aca="1" ref="Y10" ca="1">IF(INDIRECT(ADDRESS(ROW()*3-ROW($L$4)-ROW($F$4),COLUMN(H$3)))=0,"",INDIRECT(ADDRESS(ROW()*3-ROW($L$4)-ROW($F$4)+2,COLUMN(H$3))))</f>
        <v>9.7956000000000003</v>
      </c>
      <c r="Z10" s="23" cm="1">
        <f t="array" aca="1" ref="Z10" ca="1">IF(INDIRECT(ADDRESS(ROW()*3-ROW($L$4)-ROW($F$4),COLUMN(I$3)))=0,"",INDIRECT(ADDRESS(ROW()*3-ROW($L$4)-ROW($F$4)+2,COLUMN(I$3))))</f>
        <v>8.5892999999999997</v>
      </c>
      <c r="AA10" s="23" cm="1">
        <f t="array" aca="1" ref="AA10" ca="1">IF(INDIRECT(ADDRESS(ROW()*3-ROW($L$4)-ROW($F$4),COLUMN(J$3)))=0,"",INDIRECT(ADDRESS(ROW()*3-ROW($L$4)-ROW($F$4)+2,COLUMN(J$3))))</f>
        <v>0.12790000000000001</v>
      </c>
      <c r="AD10" s="19"/>
      <c r="AE10" s="19"/>
    </row>
    <row r="11" spans="1:31" ht="15" thickBot="1">
      <c r="A11" s="3" t="s">
        <v>21</v>
      </c>
      <c r="B11" s="39">
        <v>2.2211999999999999E-4</v>
      </c>
      <c r="C11" s="205"/>
      <c r="D11" s="205"/>
      <c r="E11" s="216"/>
      <c r="F11" s="3" t="s">
        <v>21</v>
      </c>
      <c r="G11" s="187">
        <v>8.5974000000000004</v>
      </c>
      <c r="H11" s="188">
        <f t="shared" si="1"/>
        <v>4.7196999999999996</v>
      </c>
      <c r="I11" s="188">
        <v>3.778</v>
      </c>
      <c r="J11" s="188">
        <v>9.9699999999999997E-2</v>
      </c>
      <c r="K11" s="19"/>
      <c r="L11" s="28">
        <f t="shared" si="0"/>
        <v>2022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1050.8</v>
      </c>
      <c r="P11" s="23" cm="1">
        <f t="array" aca="1" ref="P11" ca="1">IF(INDIRECT(ADDRESS(ROW()*3-ROW($L$4)-ROW($F$4),COLUMN(G$3)))=0,"",INDIRECT(ADDRESS(ROW()*3-ROW($L$4)-ROW($F$4),COLUMN(G$3))))</f>
        <v>17.9359</v>
      </c>
      <c r="Q11" s="23" cm="1">
        <f t="array" aca="1" ref="Q11" ca="1">IF(INDIRECT(ADDRESS(ROW()*3-ROW($L$4)-ROW($F$4),COLUMN(H$3)))=0,"",INDIRECT(ADDRESS(ROW()*3-ROW($L$4)-ROW($F$4),COLUMN(H$3))))</f>
        <v>11.8611</v>
      </c>
      <c r="R11" s="23" cm="1">
        <f t="array" aca="1" ref="R11" ca="1">IF(INDIRECT(ADDRESS(ROW()*3-ROW($L$4)-ROW($F$4),COLUMN(I$3)))=0,"",INDIRECT(ADDRESS(ROW()*3-ROW($L$4)-ROW($F$4),COLUMN(I$3))))</f>
        <v>5.9104000000000001</v>
      </c>
      <c r="S11" s="23" cm="1">
        <f t="array" aca="1" ref="S11" ca="1">IF(INDIRECT(ADDRESS(ROW()*3-ROW($L$4)-ROW($F$4),COLUMN(J$3)))=0,"",INDIRECT(ADDRESS(ROW()*3-ROW($L$4)-ROW($F$4),COLUMN(J$3))))</f>
        <v>0.16439999999999999</v>
      </c>
      <c r="T11" s="68" cm="1">
        <f t="array" aca="1" ref="T11" ca="1">IF(INDIRECT(ADDRESS(ROW()*3-ROW($L$4)-ROW($F$4)+1,COLUMN(G$3)))=0,"",INDIRECT(ADDRESS(ROW()*3-ROW($L$4)-ROW($F$4)+1,COLUMN(G$3))))</f>
        <v>18.0928</v>
      </c>
      <c r="U11" s="68" cm="1">
        <f t="array" aca="1" ref="U11" ca="1">IF(INDIRECT(ADDRESS(ROW()*3-ROW($L$4)-ROW($F$4)+1,COLUMN(H$3)))=0,"",INDIRECT(ADDRESS(ROW()*3-ROW($L$4)-ROW($F$4)+1,COLUMN(H$3))))</f>
        <v>11.9649</v>
      </c>
      <c r="V11" s="68" cm="1">
        <f t="array" aca="1" ref="V11" ca="1">IF(INDIRECT(ADDRESS(ROW()*3-ROW($L$4)-ROW($F$4)+1,COLUMN(I$3)))=0,"",INDIRECT(ADDRESS(ROW()*3-ROW($L$4)-ROW($F$4)+1,COLUMN(I$3))))</f>
        <v>5.9621000000000004</v>
      </c>
      <c r="W11" s="68" cm="1">
        <f t="array" aca="1" ref="W11" ca="1">IF(INDIRECT(ADDRESS(ROW()*3-ROW($L$4)-ROW($F$4)+1,COLUMN(J$3)))=0,"",INDIRECT(ADDRESS(ROW()*3-ROW($L$4)-ROW($F$4)+1,COLUMN(J$3))))</f>
        <v>0.1658</v>
      </c>
      <c r="X11" s="23" cm="1">
        <f t="array" aca="1" ref="X11" ca="1">IF(INDIRECT(ADDRESS(ROW()*3-ROW($L$4)-ROW($F$4),COLUMN(G$3)))=0,"",INDIRECT(ADDRESS(ROW()*3-ROW($L$4)-ROW($F$4)+2,COLUMN(G$3))))</f>
        <v>18.252700000000001</v>
      </c>
      <c r="Y11" s="23" cm="1">
        <f t="array" aca="1" ref="Y11" ca="1">IF(INDIRECT(ADDRESS(ROW()*3-ROW($L$4)-ROW($F$4),COLUMN(H$3)))=0,"",INDIRECT(ADDRESS(ROW()*3-ROW($L$4)-ROW($F$4)+2,COLUMN(H$3))))</f>
        <v>12.070600000000001</v>
      </c>
      <c r="Z11" s="23" cm="1">
        <f t="array" aca="1" ref="Z11" ca="1">IF(INDIRECT(ADDRESS(ROW()*3-ROW($L$4)-ROW($F$4),COLUMN(I$3)))=0,"",INDIRECT(ADDRESS(ROW()*3-ROW($L$4)-ROW($F$4)+2,COLUMN(I$3))))</f>
        <v>6.0148000000000001</v>
      </c>
      <c r="AA11" s="23" cm="1">
        <f t="array" aca="1" ref="AA11" ca="1">IF(INDIRECT(ADDRESS(ROW()*3-ROW($L$4)-ROW($F$4),COLUMN(J$3)))=0,"",INDIRECT(ADDRESS(ROW()*3-ROW($L$4)-ROW($F$4)+2,COLUMN(J$3))))</f>
        <v>0.1673</v>
      </c>
      <c r="AD11" s="19"/>
      <c r="AE11" s="19"/>
    </row>
    <row r="12" spans="1:31" ht="15" thickBot="1">
      <c r="A12" s="3" t="s">
        <v>22</v>
      </c>
      <c r="B12" s="39">
        <v>2.2483E-4</v>
      </c>
      <c r="C12" s="205"/>
      <c r="D12" s="205"/>
      <c r="E12" s="216"/>
      <c r="F12" s="3" t="s">
        <v>22</v>
      </c>
      <c r="G12" s="187">
        <v>8.7022999999999993</v>
      </c>
      <c r="H12" s="188">
        <f t="shared" si="1"/>
        <v>4.7772999999999994</v>
      </c>
      <c r="I12" s="188">
        <v>3.8241000000000001</v>
      </c>
      <c r="J12" s="188">
        <v>0.1009</v>
      </c>
      <c r="K12" s="19"/>
      <c r="L12" s="28">
        <f t="shared" si="0"/>
        <v>2022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1049.47</v>
      </c>
      <c r="P12" s="23" cm="1">
        <f t="array" aca="1" ref="P12" ca="1">IF(INDIRECT(ADDRESS(ROW()*3-ROW($L$4)-ROW($F$4),COLUMN(G$3)))=0,"",INDIRECT(ADDRESS(ROW()*3-ROW($L$4)-ROW($F$4),COLUMN(G$3))))</f>
        <v>17.9041</v>
      </c>
      <c r="Q12" s="23" cm="1">
        <f t="array" aca="1" ref="Q12" ca="1">IF(INDIRECT(ADDRESS(ROW()*3-ROW($L$4)-ROW($F$4),COLUMN(H$3)))=0,"",INDIRECT(ADDRESS(ROW()*3-ROW($L$4)-ROW($F$4),COLUMN(H$3))))</f>
        <v>10.941000000000001</v>
      </c>
      <c r="R12" s="23" cm="1">
        <f t="array" aca="1" ref="R12" ca="1">IF(INDIRECT(ADDRESS(ROW()*3-ROW($L$4)-ROW($F$4),COLUMN(I$3)))=0,"",INDIRECT(ADDRESS(ROW()*3-ROW($L$4)-ROW($F$4),COLUMN(I$3))))</f>
        <v>6.8381999999999996</v>
      </c>
      <c r="S12" s="23" cm="1">
        <f t="array" aca="1" ref="S12" ca="1">IF(INDIRECT(ADDRESS(ROW()*3-ROW($L$4)-ROW($F$4),COLUMN(J$3)))=0,"",INDIRECT(ADDRESS(ROW()*3-ROW($L$4)-ROW($F$4),COLUMN(J$3))))</f>
        <v>0.1249</v>
      </c>
      <c r="T12" s="68" cm="1">
        <f t="array" aca="1" ref="T12" ca="1">IF(INDIRECT(ADDRESS(ROW()*3-ROW($L$4)-ROW($F$4)+1,COLUMN(G$3)))=0,"",INDIRECT(ADDRESS(ROW()*3-ROW($L$4)-ROW($F$4)+1,COLUMN(G$3))))</f>
        <v>18.060700000000001</v>
      </c>
      <c r="U12" s="68" cm="1">
        <f t="array" aca="1" ref="U12" ca="1">IF(INDIRECT(ADDRESS(ROW()*3-ROW($L$4)-ROW($F$4)+1,COLUMN(H$3)))=0,"",INDIRECT(ADDRESS(ROW()*3-ROW($L$4)-ROW($F$4)+1,COLUMN(H$3))))</f>
        <v>11.0366</v>
      </c>
      <c r="V12" s="68" cm="1">
        <f t="array" aca="1" ref="V12" ca="1">IF(INDIRECT(ADDRESS(ROW()*3-ROW($L$4)-ROW($F$4)+1,COLUMN(I$3)))=0,"",INDIRECT(ADDRESS(ROW()*3-ROW($L$4)-ROW($F$4)+1,COLUMN(I$3))))</f>
        <v>6.8981000000000003</v>
      </c>
      <c r="W12" s="68" cm="1">
        <f t="array" aca="1" ref="W12" ca="1">IF(INDIRECT(ADDRESS(ROW()*3-ROW($L$4)-ROW($F$4)+1,COLUMN(J$3)))=0,"",INDIRECT(ADDRESS(ROW()*3-ROW($L$4)-ROW($F$4)+1,COLUMN(J$3))))</f>
        <v>0.126</v>
      </c>
      <c r="X12" s="23" cm="1">
        <f t="array" aca="1" ref="X12" ca="1">IF(INDIRECT(ADDRESS(ROW()*3-ROW($L$4)-ROW($F$4),COLUMN(G$3)))=0,"",INDIRECT(ADDRESS(ROW()*3-ROW($L$4)-ROW($F$4)+2,COLUMN(G$3))))</f>
        <v>18.220400000000001</v>
      </c>
      <c r="Y12" s="23" cm="1">
        <f t="array" aca="1" ref="Y12" ca="1">IF(INDIRECT(ADDRESS(ROW()*3-ROW($L$4)-ROW($F$4),COLUMN(H$3)))=0,"",INDIRECT(ADDRESS(ROW()*3-ROW($L$4)-ROW($F$4)+2,COLUMN(H$3))))</f>
        <v>11.1343</v>
      </c>
      <c r="Z12" s="23" cm="1">
        <f t="array" aca="1" ref="Z12" ca="1">IF(INDIRECT(ADDRESS(ROW()*3-ROW($L$4)-ROW($F$4),COLUMN(I$3)))=0,"",INDIRECT(ADDRESS(ROW()*3-ROW($L$4)-ROW($F$4)+2,COLUMN(I$3))))</f>
        <v>6.9589999999999996</v>
      </c>
      <c r="AA12" s="23" cm="1">
        <f t="array" aca="1" ref="AA12" ca="1">IF(INDIRECT(ADDRESS(ROW()*3-ROW($L$4)-ROW($F$4),COLUMN(J$3)))=0,"",INDIRECT(ADDRESS(ROW()*3-ROW($L$4)-ROW($F$4)+2,COLUMN(J$3))))</f>
        <v>0.12709999999999999</v>
      </c>
      <c r="AD12" s="19"/>
      <c r="AE12" s="19"/>
    </row>
    <row r="13" spans="1:31" ht="15" thickBot="1">
      <c r="A13" s="3" t="s">
        <v>23</v>
      </c>
      <c r="B13" s="39">
        <v>2.1976999999999999E-4</v>
      </c>
      <c r="C13" s="205" t="s">
        <v>6</v>
      </c>
      <c r="D13" s="205" t="s">
        <v>7</v>
      </c>
      <c r="E13" s="217">
        <v>845.4</v>
      </c>
      <c r="F13" s="3" t="s">
        <v>20</v>
      </c>
      <c r="G13" s="187">
        <v>11.9863</v>
      </c>
      <c r="H13" s="188">
        <f t="shared" si="1"/>
        <v>5.5706000000000007</v>
      </c>
      <c r="I13" s="188">
        <v>6.2908999999999997</v>
      </c>
      <c r="J13" s="188">
        <v>0.12479999999999999</v>
      </c>
      <c r="K13" s="19"/>
      <c r="L13" s="28">
        <f t="shared" si="0"/>
        <v>2022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997.33</v>
      </c>
      <c r="P13" s="23" cm="1">
        <f t="array" aca="1" ref="P13" ca="1">IF(INDIRECT(ADDRESS(ROW()*3-ROW($L$4)-ROW($F$4),COLUMN(G$3)))=0,"",INDIRECT(ADDRESS(ROW()*3-ROW($L$4)-ROW($F$4),COLUMN(G$3))))</f>
        <v>16.6585</v>
      </c>
      <c r="Q13" s="23" cm="1">
        <f t="array" aca="1" ref="Q13" ca="1">IF(INDIRECT(ADDRESS(ROW()*3-ROW($L$4)-ROW($F$4),COLUMN(H$3)))=0,"",INDIRECT(ADDRESS(ROW()*3-ROW($L$4)-ROW($F$4),COLUMN(H$3))))</f>
        <v>11.303100000000001</v>
      </c>
      <c r="R13" s="23" cm="1">
        <f t="array" aca="1" ref="R13" ca="1">IF(INDIRECT(ADDRESS(ROW()*3-ROW($L$4)-ROW($F$4),COLUMN(I$3)))=0,"",INDIRECT(ADDRESS(ROW()*3-ROW($L$4)-ROW($F$4),COLUMN(I$3))))</f>
        <v>5.2214</v>
      </c>
      <c r="S13" s="23" cm="1">
        <f t="array" aca="1" ref="S13" ca="1">IF(INDIRECT(ADDRESS(ROW()*3-ROW($L$4)-ROW($F$4),COLUMN(J$3)))=0,"",INDIRECT(ADDRESS(ROW()*3-ROW($L$4)-ROW($F$4),COLUMN(J$3))))</f>
        <v>0.13400000000000001</v>
      </c>
      <c r="T13" s="68" cm="1">
        <f t="array" aca="1" ref="T13" ca="1">IF(INDIRECT(ADDRESS(ROW()*3-ROW($L$4)-ROW($F$4)+1,COLUMN(G$3)))=0,"",INDIRECT(ADDRESS(ROW()*3-ROW($L$4)-ROW($F$4)+1,COLUMN(G$3))))</f>
        <v>16.804300000000001</v>
      </c>
      <c r="U13" s="68" cm="1">
        <f t="array" aca="1" ref="U13" ca="1">IF(INDIRECT(ADDRESS(ROW()*3-ROW($L$4)-ROW($F$4)+1,COLUMN(H$3)))=0,"",INDIRECT(ADDRESS(ROW()*3-ROW($L$4)-ROW($F$4)+1,COLUMN(H$3))))</f>
        <v>11.401999999999999</v>
      </c>
      <c r="V13" s="68" cm="1">
        <f t="array" aca="1" ref="V13" ca="1">IF(INDIRECT(ADDRESS(ROW()*3-ROW($L$4)-ROW($F$4)+1,COLUMN(I$3)))=0,"",INDIRECT(ADDRESS(ROW()*3-ROW($L$4)-ROW($F$4)+1,COLUMN(I$3))))</f>
        <v>5.2671000000000001</v>
      </c>
      <c r="W13" s="68" cm="1">
        <f t="array" aca="1" ref="W13" ca="1">IF(INDIRECT(ADDRESS(ROW()*3-ROW($L$4)-ROW($F$4)+1,COLUMN(J$3)))=0,"",INDIRECT(ADDRESS(ROW()*3-ROW($L$4)-ROW($F$4)+1,COLUMN(J$3))))</f>
        <v>0.13519999999999999</v>
      </c>
      <c r="X13" s="23" cm="1">
        <f t="array" aca="1" ref="X13" ca="1">IF(INDIRECT(ADDRESS(ROW()*3-ROW($L$4)-ROW($F$4),COLUMN(G$3)))=0,"",INDIRECT(ADDRESS(ROW()*3-ROW($L$4)-ROW($F$4)+2,COLUMN(G$3))))</f>
        <v>16.9528</v>
      </c>
      <c r="Y13" s="23" cm="1">
        <f t="array" aca="1" ref="Y13" ca="1">IF(INDIRECT(ADDRESS(ROW()*3-ROW($L$4)-ROW($F$4),COLUMN(H$3)))=0,"",INDIRECT(ADDRESS(ROW()*3-ROW($L$4)-ROW($F$4)+2,COLUMN(H$3))))</f>
        <v>11.502700000000001</v>
      </c>
      <c r="Z13" s="23" cm="1">
        <f t="array" aca="1" ref="Z13" ca="1">IF(INDIRECT(ADDRESS(ROW()*3-ROW($L$4)-ROW($F$4),COLUMN(I$3)))=0,"",INDIRECT(ADDRESS(ROW()*3-ROW($L$4)-ROW($F$4)+2,COLUMN(I$3))))</f>
        <v>5.3136999999999999</v>
      </c>
      <c r="AA13" s="23" cm="1">
        <f t="array" aca="1" ref="AA13" ca="1">IF(INDIRECT(ADDRESS(ROW()*3-ROW($L$4)-ROW($F$4),COLUMN(J$3)))=0,"",INDIRECT(ADDRESS(ROW()*3-ROW($L$4)-ROW($F$4)+2,COLUMN(J$3))))</f>
        <v>0.13639999999999999</v>
      </c>
      <c r="AD13" s="19"/>
      <c r="AE13" s="19"/>
    </row>
    <row r="14" spans="1:31" ht="15" thickBot="1">
      <c r="A14" s="3" t="s">
        <v>21</v>
      </c>
      <c r="B14" s="39">
        <v>2.2211999999999999E-4</v>
      </c>
      <c r="C14" s="205"/>
      <c r="D14" s="205"/>
      <c r="E14" s="217"/>
      <c r="F14" s="3" t="s">
        <v>21</v>
      </c>
      <c r="G14" s="187">
        <v>12.1144</v>
      </c>
      <c r="H14" s="188">
        <f t="shared" si="1"/>
        <v>5.63</v>
      </c>
      <c r="I14" s="188">
        <v>6.3582000000000001</v>
      </c>
      <c r="J14" s="188">
        <v>0.12620000000000001</v>
      </c>
      <c r="K14" s="19"/>
      <c r="L14" s="28">
        <f t="shared" si="0"/>
        <v>2022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980.8</v>
      </c>
      <c r="P14" s="23" cm="1">
        <f t="array" aca="1" ref="P14" ca="1">IF(INDIRECT(ADDRESS(ROW()*3-ROW($L$4)-ROW($F$4),COLUMN(G$3)))=0,"",INDIRECT(ADDRESS(ROW()*3-ROW($L$4)-ROW($F$4),COLUMN(G$3))))</f>
        <v>16.2636</v>
      </c>
      <c r="Q14" s="23" cm="1">
        <f t="array" aca="1" ref="Q14" ca="1">IF(INDIRECT(ADDRESS(ROW()*3-ROW($L$4)-ROW($F$4),COLUMN(H$3)))=0,"",INDIRECT(ADDRESS(ROW()*3-ROW($L$4)-ROW($F$4),COLUMN(H$3))))</f>
        <v>10.8241</v>
      </c>
      <c r="R14" s="23" cm="1">
        <f t="array" aca="1" ref="R14" ca="1">IF(INDIRECT(ADDRESS(ROW()*3-ROW($L$4)-ROW($F$4),COLUMN(I$3)))=0,"",INDIRECT(ADDRESS(ROW()*3-ROW($L$4)-ROW($F$4),COLUMN(I$3))))</f>
        <v>5.2983000000000002</v>
      </c>
      <c r="S14" s="23" cm="1">
        <f t="array" aca="1" ref="S14" ca="1">IF(INDIRECT(ADDRESS(ROW()*3-ROW($L$4)-ROW($F$4),COLUMN(J$3)))=0,"",INDIRECT(ADDRESS(ROW()*3-ROW($L$4)-ROW($F$4),COLUMN(J$3))))</f>
        <v>0.14119999999999999</v>
      </c>
      <c r="T14" s="68" cm="1">
        <f t="array" aca="1" ref="T14" ca="1">IF(INDIRECT(ADDRESS(ROW()*3-ROW($L$4)-ROW($F$4)+1,COLUMN(G$3)))=0,"",INDIRECT(ADDRESS(ROW()*3-ROW($L$4)-ROW($F$4)+1,COLUMN(G$3))))</f>
        <v>16.405899999999999</v>
      </c>
      <c r="U14" s="68" cm="1">
        <f t="array" aca="1" ref="U14" ca="1">IF(INDIRECT(ADDRESS(ROW()*3-ROW($L$4)-ROW($F$4)+1,COLUMN(H$3)))=0,"",INDIRECT(ADDRESS(ROW()*3-ROW($L$4)-ROW($F$4)+1,COLUMN(H$3))))</f>
        <v>10.918799999999999</v>
      </c>
      <c r="V14" s="68" cm="1">
        <f t="array" aca="1" ref="V14" ca="1">IF(INDIRECT(ADDRESS(ROW()*3-ROW($L$4)-ROW($F$4)+1,COLUMN(I$3)))=0,"",INDIRECT(ADDRESS(ROW()*3-ROW($L$4)-ROW($F$4)+1,COLUMN(I$3))))</f>
        <v>5.3446999999999996</v>
      </c>
      <c r="W14" s="68" cm="1">
        <f t="array" aca="1" ref="W14" ca="1">IF(INDIRECT(ADDRESS(ROW()*3-ROW($L$4)-ROW($F$4)+1,COLUMN(J$3)))=0,"",INDIRECT(ADDRESS(ROW()*3-ROW($L$4)-ROW($F$4)+1,COLUMN(J$3))))</f>
        <v>0.1424</v>
      </c>
      <c r="X14" s="23" cm="1">
        <f t="array" aca="1" ref="X14" ca="1">IF(INDIRECT(ADDRESS(ROW()*3-ROW($L$4)-ROW($F$4),COLUMN(G$3)))=0,"",INDIRECT(ADDRESS(ROW()*3-ROW($L$4)-ROW($F$4)+2,COLUMN(G$3))))</f>
        <v>16.550899999999999</v>
      </c>
      <c r="Y14" s="23" cm="1">
        <f t="array" aca="1" ref="Y14" ca="1">IF(INDIRECT(ADDRESS(ROW()*3-ROW($L$4)-ROW($F$4),COLUMN(H$3)))=0,"",INDIRECT(ADDRESS(ROW()*3-ROW($L$4)-ROW($F$4)+2,COLUMN(H$3))))</f>
        <v>11.0153</v>
      </c>
      <c r="Z14" s="23" cm="1">
        <f t="array" aca="1" ref="Z14" ca="1">IF(INDIRECT(ADDRESS(ROW()*3-ROW($L$4)-ROW($F$4),COLUMN(I$3)))=0,"",INDIRECT(ADDRESS(ROW()*3-ROW($L$4)-ROW($F$4)+2,COLUMN(I$3))))</f>
        <v>5.3918999999999997</v>
      </c>
      <c r="AA14" s="23" cm="1">
        <f t="array" aca="1" ref="AA14" ca="1">IF(INDIRECT(ADDRESS(ROW()*3-ROW($L$4)-ROW($F$4),COLUMN(J$3)))=0,"",INDIRECT(ADDRESS(ROW()*3-ROW($L$4)-ROW($F$4)+2,COLUMN(J$3))))</f>
        <v>0.14369999999999999</v>
      </c>
      <c r="AD14" s="19"/>
      <c r="AE14" s="19"/>
    </row>
    <row r="15" spans="1:31" ht="15" thickBot="1">
      <c r="A15" s="3" t="s">
        <v>22</v>
      </c>
      <c r="B15" s="39">
        <v>2.2483E-4</v>
      </c>
      <c r="C15" s="205"/>
      <c r="D15" s="205"/>
      <c r="E15" s="217"/>
      <c r="F15" s="3" t="s">
        <v>22</v>
      </c>
      <c r="G15" s="187">
        <v>12.2622</v>
      </c>
      <c r="H15" s="188">
        <f t="shared" si="1"/>
        <v>5.6986999999999997</v>
      </c>
      <c r="I15" s="188">
        <v>6.4358000000000004</v>
      </c>
      <c r="J15" s="188">
        <v>0.12770000000000001</v>
      </c>
      <c r="K15" s="19"/>
      <c r="L15" s="28">
        <f t="shared" si="0"/>
        <v>2022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974.54</v>
      </c>
      <c r="P15" s="23" cm="1">
        <f t="array" aca="1" ref="P15" ca="1">IF(INDIRECT(ADDRESS(ROW()*3-ROW($L$4)-ROW($F$4),COLUMN(G$3)))=0,"",INDIRECT(ADDRESS(ROW()*3-ROW($L$4)-ROW($F$4),COLUMN(G$3))))</f>
        <v>16.114100000000001</v>
      </c>
      <c r="Q15" s="23" cm="1">
        <f t="array" aca="1" ref="Q15" ca="1">IF(INDIRECT(ADDRESS(ROW()*3-ROW($L$4)-ROW($F$4),COLUMN(H$3)))=0,"",INDIRECT(ADDRESS(ROW()*3-ROW($L$4)-ROW($F$4),COLUMN(H$3))))</f>
        <v>10.257199999999999</v>
      </c>
      <c r="R15" s="23" cm="1">
        <f t="array" aca="1" ref="R15" ca="1">IF(INDIRECT(ADDRESS(ROW()*3-ROW($L$4)-ROW($F$4),COLUMN(I$3)))=0,"",INDIRECT(ADDRESS(ROW()*3-ROW($L$4)-ROW($F$4),COLUMN(I$3))))</f>
        <v>5.7333999999999996</v>
      </c>
      <c r="S15" s="23" cm="1">
        <f t="array" aca="1" ref="S15" ca="1">IF(INDIRECT(ADDRESS(ROW()*3-ROW($L$4)-ROW($F$4),COLUMN(J$3)))=0,"",INDIRECT(ADDRESS(ROW()*3-ROW($L$4)-ROW($F$4),COLUMN(J$3))))</f>
        <v>0.1235</v>
      </c>
      <c r="T15" s="68" cm="1">
        <f t="array" aca="1" ref="T15" ca="1">IF(INDIRECT(ADDRESS(ROW()*3-ROW($L$4)-ROW($F$4)+1,COLUMN(G$3)))=0,"",INDIRECT(ADDRESS(ROW()*3-ROW($L$4)-ROW($F$4)+1,COLUMN(G$3))))</f>
        <v>16.255099999999999</v>
      </c>
      <c r="U15" s="68" cm="1">
        <f t="array" aca="1" ref="U15" ca="1">IF(INDIRECT(ADDRESS(ROW()*3-ROW($L$4)-ROW($F$4)+1,COLUMN(H$3)))=0,"",INDIRECT(ADDRESS(ROW()*3-ROW($L$4)-ROW($F$4)+1,COLUMN(H$3))))</f>
        <v>10.327</v>
      </c>
      <c r="V15" s="68" cm="1">
        <f t="array" aca="1" ref="V15" ca="1">IF(INDIRECT(ADDRESS(ROW()*3-ROW($L$4)-ROW($F$4)+1,COLUMN(I$3)))=0,"",INDIRECT(ADDRESS(ROW()*3-ROW($L$4)-ROW($F$4)+1,COLUMN(I$3))))</f>
        <v>5.7835000000000001</v>
      </c>
      <c r="W15" s="68" cm="1">
        <f t="array" aca="1" ref="W15" ca="1">IF(INDIRECT(ADDRESS(ROW()*3-ROW($L$4)-ROW($F$4)+1,COLUMN(J$3)))=0,"",INDIRECT(ADDRESS(ROW()*3-ROW($L$4)-ROW($F$4)+1,COLUMN(J$3))))</f>
        <v>0.14460000000000001</v>
      </c>
      <c r="X15" s="23" cm="1">
        <f t="array" aca="1" ref="X15" ca="1">IF(INDIRECT(ADDRESS(ROW()*3-ROW($L$4)-ROW($F$4),COLUMN(G$3)))=0,"",INDIRECT(ADDRESS(ROW()*3-ROW($L$4)-ROW($F$4)+2,COLUMN(G$3))))</f>
        <v>16.398700000000002</v>
      </c>
      <c r="Y15" s="23" cm="1">
        <f t="array" aca="1" ref="Y15" ca="1">IF(INDIRECT(ADDRESS(ROW()*3-ROW($L$4)-ROW($F$4),COLUMN(H$3)))=0,"",INDIRECT(ADDRESS(ROW()*3-ROW($L$4)-ROW($F$4)+2,COLUMN(H$3))))</f>
        <v>10.4384</v>
      </c>
      <c r="Z15" s="23" cm="1">
        <f t="array" aca="1" ref="Z15" ca="1">IF(INDIRECT(ADDRESS(ROW()*3-ROW($L$4)-ROW($F$4),COLUMN(I$3)))=0,"",INDIRECT(ADDRESS(ROW()*3-ROW($L$4)-ROW($F$4)+2,COLUMN(I$3))))</f>
        <v>5.8346</v>
      </c>
      <c r="AA15" s="23" cm="1">
        <f t="array" aca="1" ref="AA15" ca="1">IF(INDIRECT(ADDRESS(ROW()*3-ROW($L$4)-ROW($F$4),COLUMN(J$3)))=0,"",INDIRECT(ADDRESS(ROW()*3-ROW($L$4)-ROW($F$4)+2,COLUMN(J$3))))</f>
        <v>0.12570000000000001</v>
      </c>
      <c r="AD15" s="19"/>
      <c r="AE15" s="19"/>
    </row>
    <row r="16" spans="1:31" ht="15" thickBot="1">
      <c r="A16" s="3" t="s">
        <v>20</v>
      </c>
      <c r="B16" s="39">
        <v>2.1976999999999999E-4</v>
      </c>
      <c r="C16" s="205" t="s">
        <v>7</v>
      </c>
      <c r="D16" s="205" t="s">
        <v>8</v>
      </c>
      <c r="E16" s="216">
        <v>873.58</v>
      </c>
      <c r="F16" s="3" t="s">
        <v>20</v>
      </c>
      <c r="G16" s="187">
        <v>12.605600000000001</v>
      </c>
      <c r="H16" s="188">
        <v>6.8895999999999997</v>
      </c>
      <c r="I16" s="188">
        <v>5.5617000000000001</v>
      </c>
      <c r="J16" s="188">
        <v>0.15429999999999999</v>
      </c>
      <c r="K16" s="19"/>
      <c r="L16" s="29">
        <f t="shared" si="0"/>
        <v>2022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975.02</v>
      </c>
      <c r="P16" s="23" cm="1">
        <f t="array" aca="1" ref="P16" ca="1">IF(INDIRECT(ADDRESS(ROW()*3-ROW($L$4)-ROW($F$4),COLUMN(G$3)))=0,"",INDIRECT(ADDRESS(ROW()*3-ROW($L$4)-ROW($F$4),COLUMN(G$3))))</f>
        <v>16.125599999999999</v>
      </c>
      <c r="Q16" s="23" cm="1">
        <f t="array" aca="1" ref="Q16" ca="1">IF(INDIRECT(ADDRESS(ROW()*3-ROW($L$4)-ROW($F$4),COLUMN(H$3)))=0,"",INDIRECT(ADDRESS(ROW()*3-ROW($L$4)-ROW($F$4),COLUMN(H$3))))</f>
        <v>9.4981000000000009</v>
      </c>
      <c r="R16" s="23" cm="1">
        <f t="array" aca="1" ref="R16" ca="1">IF(INDIRECT(ADDRESS(ROW()*3-ROW($L$4)-ROW($F$4),COLUMN(I$3)))=0,"",INDIRECT(ADDRESS(ROW()*3-ROW($L$4)-ROW($F$4),COLUMN(I$3))))</f>
        <v>6.51</v>
      </c>
      <c r="S16" s="23" cm="1">
        <f t="array" aca="1" ref="S16" ca="1">IF(INDIRECT(ADDRESS(ROW()*3-ROW($L$4)-ROW($F$4),COLUMN(J$3)))=0,"",INDIRECT(ADDRESS(ROW()*3-ROW($L$4)-ROW($F$4),COLUMN(J$3))))</f>
        <v>0.11749999999999999</v>
      </c>
      <c r="T16" s="68" cm="1">
        <f t="array" aca="1" ref="T16" ca="1">IF(INDIRECT(ADDRESS(ROW()*3-ROW($L$4)-ROW($F$4)+1,COLUMN(G$3)))=0,"",INDIRECT(ADDRESS(ROW()*3-ROW($L$4)-ROW($F$4)+1,COLUMN(G$3))))</f>
        <v>16.2666</v>
      </c>
      <c r="U16" s="68" cm="1">
        <f t="array" aca="1" ref="U16" ca="1">IF(INDIRECT(ADDRESS(ROW()*3-ROW($L$4)-ROW($F$4)+1,COLUMN(H$3)))=0,"",INDIRECT(ADDRESS(ROW()*3-ROW($L$4)-ROW($F$4)+1,COLUMN(H$3))))</f>
        <v>9.5810999999999993</v>
      </c>
      <c r="V16" s="68" cm="1">
        <f t="array" aca="1" ref="V16" ca="1">IF(INDIRECT(ADDRESS(ROW()*3-ROW($L$4)-ROW($F$4)+1,COLUMN(I$3)))=0,"",INDIRECT(ADDRESS(ROW()*3-ROW($L$4)-ROW($F$4)+1,COLUMN(I$3))))</f>
        <v>6.5669000000000004</v>
      </c>
      <c r="W16" s="68" cm="1">
        <f t="array" aca="1" ref="W16" ca="1">IF(INDIRECT(ADDRESS(ROW()*3-ROW($L$4)-ROW($F$4)+1,COLUMN(J$3)))=0,"",INDIRECT(ADDRESS(ROW()*3-ROW($L$4)-ROW($F$4)+1,COLUMN(J$3))))</f>
        <v>0.1186</v>
      </c>
      <c r="X16" s="23" cm="1">
        <f t="array" aca="1" ref="X16" ca="1">IF(INDIRECT(ADDRESS(ROW()*3-ROW($L$4)-ROW($F$4),COLUMN(G$3)))=0,"",INDIRECT(ADDRESS(ROW()*3-ROW($L$4)-ROW($F$4)+2,COLUMN(G$3))))</f>
        <v>16.410399999999999</v>
      </c>
      <c r="Y16" s="23" cm="1">
        <f t="array" aca="1" ref="Y16" ca="1">IF(INDIRECT(ADDRESS(ROW()*3-ROW($L$4)-ROW($F$4),COLUMN(H$3)))=0,"",INDIRECT(ADDRESS(ROW()*3-ROW($L$4)-ROW($F$4)+2,COLUMN(H$3))))</f>
        <v>9.6658000000000008</v>
      </c>
      <c r="Z16" s="23" cm="1">
        <f t="array" aca="1" ref="Z16" ca="1">IF(INDIRECT(ADDRESS(ROW()*3-ROW($L$4)-ROW($F$4),COLUMN(I$3)))=0,"",INDIRECT(ADDRESS(ROW()*3-ROW($L$4)-ROW($F$4)+2,COLUMN(I$3))))</f>
        <v>6.625</v>
      </c>
      <c r="AA16" s="23" cm="1">
        <f t="array" aca="1" ref="AA16" ca="1">IF(INDIRECT(ADDRESS(ROW()*3-ROW($L$4)-ROW($F$4),COLUMN(J$3)))=0,"",INDIRECT(ADDRESS(ROW()*3-ROW($L$4)-ROW($F$4)+2,COLUMN(J$3))))</f>
        <v>0.1196</v>
      </c>
      <c r="AD16" s="19"/>
      <c r="AE16" s="19"/>
    </row>
    <row r="17" spans="1:31" ht="15" thickBot="1">
      <c r="A17" s="3" t="s">
        <v>21</v>
      </c>
      <c r="B17" s="39">
        <v>2.2211999999999999E-4</v>
      </c>
      <c r="C17" s="205"/>
      <c r="D17" s="205"/>
      <c r="E17" s="216"/>
      <c r="F17" s="3" t="s">
        <v>21</v>
      </c>
      <c r="G17" s="187">
        <v>12.740399999999999</v>
      </c>
      <c r="H17" s="188">
        <v>6.9633000000000003</v>
      </c>
      <c r="I17" s="188">
        <v>5.6212</v>
      </c>
      <c r="J17" s="188">
        <v>0.15590000000000001</v>
      </c>
      <c r="K17" s="19"/>
      <c r="AD17" s="19"/>
      <c r="AE17" s="19"/>
    </row>
    <row r="18" spans="1:31" ht="16" thickBot="1">
      <c r="A18" s="3" t="s">
        <v>22</v>
      </c>
      <c r="B18" s="39">
        <v>2.2483E-4</v>
      </c>
      <c r="C18" s="205"/>
      <c r="D18" s="205"/>
      <c r="E18" s="216"/>
      <c r="F18" s="3" t="s">
        <v>22</v>
      </c>
      <c r="G18" s="187">
        <v>12.895799999999999</v>
      </c>
      <c r="H18" s="188">
        <v>7.0481999999999996</v>
      </c>
      <c r="I18" s="188">
        <v>5.6898</v>
      </c>
      <c r="J18" s="188">
        <v>0.1578</v>
      </c>
      <c r="K18" s="19"/>
      <c r="L18" s="16" t="str">
        <f>"Αναπροσαρμογή Καυσίμων " &amp; L4 &amp; " - Ψηλή Τάση  (c/kWh)"</f>
        <v>Αναπροσαρμογή Καυσίμων 2022 - Ψηλή Τάση  (c/kWh)</v>
      </c>
      <c r="U18" s="16" t="str">
        <f>"Αναπροσαρμογή Καυσίμων " &amp; L4 &amp; " - Χαμηλή Τάση (c/kWh)"</f>
        <v>Αναπροσαρμογή Καυσίμων 2022 - Χαμηλή Τάση (c/kWh)</v>
      </c>
      <c r="AD18" s="19"/>
      <c r="AE18" s="19"/>
    </row>
    <row r="19" spans="1:31" ht="15" thickBot="1">
      <c r="A19" s="3" t="s">
        <v>20</v>
      </c>
      <c r="B19" s="39">
        <v>2.1976999999999999E-4</v>
      </c>
      <c r="C19" s="205" t="s">
        <v>8</v>
      </c>
      <c r="D19" s="205" t="s">
        <v>9</v>
      </c>
      <c r="E19" s="216">
        <v>930.29</v>
      </c>
      <c r="F19" s="3" t="s">
        <v>20</v>
      </c>
      <c r="G19" s="187">
        <v>13.851900000000001</v>
      </c>
      <c r="H19" s="188">
        <v>7.1302000000000003</v>
      </c>
      <c r="I19" s="188">
        <v>6.6486999999999998</v>
      </c>
      <c r="J19" s="188">
        <v>7.2999999999999995E-2</v>
      </c>
      <c r="K19" s="19"/>
      <c r="AD19" s="19"/>
      <c r="AE19" s="19"/>
    </row>
    <row r="20" spans="1:31" ht="15" thickBot="1">
      <c r="A20" s="3" t="s">
        <v>21</v>
      </c>
      <c r="B20" s="39">
        <v>2.2211999999999999E-4</v>
      </c>
      <c r="C20" s="205"/>
      <c r="D20" s="205"/>
      <c r="E20" s="216"/>
      <c r="F20" s="3" t="s">
        <v>21</v>
      </c>
      <c r="G20" s="187">
        <v>14</v>
      </c>
      <c r="H20" s="188">
        <v>7.2065000000000001</v>
      </c>
      <c r="I20" s="188">
        <v>6.7198000000000002</v>
      </c>
      <c r="J20" s="188">
        <v>7.3700000000000002E-2</v>
      </c>
      <c r="K20" s="19"/>
      <c r="AD20" s="19"/>
      <c r="AE20" s="19"/>
    </row>
    <row r="21" spans="1:31" ht="15" thickBot="1">
      <c r="A21" s="3" t="s">
        <v>22</v>
      </c>
      <c r="B21" s="39">
        <v>2.2483E-4</v>
      </c>
      <c r="C21" s="205"/>
      <c r="D21" s="205"/>
      <c r="E21" s="216"/>
      <c r="F21" s="3" t="s">
        <v>22</v>
      </c>
      <c r="G21" s="187">
        <v>14.1708</v>
      </c>
      <c r="H21" s="188">
        <v>7.2944000000000004</v>
      </c>
      <c r="I21" s="188">
        <v>6.8018000000000001</v>
      </c>
      <c r="J21" s="188">
        <v>7.46E-2</v>
      </c>
      <c r="K21" s="19"/>
      <c r="AD21" s="19"/>
      <c r="AE21" s="19"/>
    </row>
    <row r="22" spans="1:31" ht="15" thickBot="1">
      <c r="A22" s="3" t="s">
        <v>20</v>
      </c>
      <c r="B22" s="39">
        <v>2.1976999999999999E-4</v>
      </c>
      <c r="C22" s="205" t="s">
        <v>9</v>
      </c>
      <c r="D22" s="205" t="s">
        <v>10</v>
      </c>
      <c r="E22" s="218">
        <v>1061.5</v>
      </c>
      <c r="F22" s="3" t="s">
        <v>20</v>
      </c>
      <c r="G22" s="187">
        <v>18.191500000000001</v>
      </c>
      <c r="H22" s="188">
        <v>9.6256000000000004</v>
      </c>
      <c r="I22" s="188">
        <v>8.4402000000000008</v>
      </c>
      <c r="J22" s="188">
        <v>0.12570000000000001</v>
      </c>
      <c r="K22" s="19"/>
      <c r="AD22" s="19"/>
      <c r="AE22" s="19"/>
    </row>
    <row r="23" spans="1:31" ht="15" thickBot="1">
      <c r="A23" s="3" t="s">
        <v>21</v>
      </c>
      <c r="B23" s="39">
        <v>2.2211999999999999E-4</v>
      </c>
      <c r="C23" s="205"/>
      <c r="D23" s="205"/>
      <c r="E23" s="216"/>
      <c r="F23" s="3" t="s">
        <v>21</v>
      </c>
      <c r="G23" s="187">
        <v>18.3506</v>
      </c>
      <c r="H23" s="188">
        <v>9.7096999999999998</v>
      </c>
      <c r="I23" s="188">
        <v>8.5140999999999991</v>
      </c>
      <c r="J23" s="188">
        <v>0.1268</v>
      </c>
      <c r="K23" s="19"/>
      <c r="AD23" s="19"/>
      <c r="AE23" s="19"/>
    </row>
    <row r="24" spans="1:31" ht="15" thickBot="1">
      <c r="A24" s="3" t="s">
        <v>24</v>
      </c>
      <c r="B24" s="39">
        <v>2.2483E-4</v>
      </c>
      <c r="C24" s="205"/>
      <c r="D24" s="205"/>
      <c r="E24" s="216"/>
      <c r="F24" s="3" t="s">
        <v>22</v>
      </c>
      <c r="G24" s="187">
        <v>18.512799999999999</v>
      </c>
      <c r="H24" s="188">
        <v>9.7956000000000003</v>
      </c>
      <c r="I24" s="188">
        <v>8.5892999999999997</v>
      </c>
      <c r="J24" s="188">
        <v>0.12790000000000001</v>
      </c>
      <c r="K24" s="19"/>
      <c r="AD24" s="19"/>
      <c r="AE24" s="19"/>
    </row>
    <row r="25" spans="1:31" ht="15" thickBot="1">
      <c r="A25" s="3" t="s">
        <v>20</v>
      </c>
      <c r="B25" s="38">
        <v>2.3889000000000001E-4</v>
      </c>
      <c r="C25" s="205" t="s">
        <v>10</v>
      </c>
      <c r="D25" s="205" t="s">
        <v>11</v>
      </c>
      <c r="E25" s="218">
        <v>1050.8</v>
      </c>
      <c r="F25" s="3" t="s">
        <v>20</v>
      </c>
      <c r="G25" s="187">
        <v>17.9359</v>
      </c>
      <c r="H25" s="188">
        <v>11.8611</v>
      </c>
      <c r="I25" s="188">
        <v>5.9104000000000001</v>
      </c>
      <c r="J25" s="188">
        <v>0.16439999999999999</v>
      </c>
      <c r="K25" s="19"/>
      <c r="AD25" s="19"/>
      <c r="AE25" s="19"/>
    </row>
    <row r="26" spans="1:31" ht="15" thickBot="1">
      <c r="A26" s="3" t="s">
        <v>21</v>
      </c>
      <c r="B26" s="38">
        <v>2.4097999999999999E-4</v>
      </c>
      <c r="C26" s="205"/>
      <c r="D26" s="205"/>
      <c r="E26" s="216"/>
      <c r="F26" s="3" t="s">
        <v>21</v>
      </c>
      <c r="G26" s="187">
        <v>18.0928</v>
      </c>
      <c r="H26" s="188">
        <v>11.9649</v>
      </c>
      <c r="I26" s="188">
        <v>5.9621000000000004</v>
      </c>
      <c r="J26" s="188">
        <v>0.1658</v>
      </c>
      <c r="K26" s="19"/>
      <c r="AD26" s="19"/>
      <c r="AE26" s="19"/>
    </row>
    <row r="27" spans="1:31" ht="15" thickBot="1">
      <c r="A27" s="3" t="s">
        <v>22</v>
      </c>
      <c r="B27" s="38">
        <v>2.4310999999999999E-4</v>
      </c>
      <c r="C27" s="205"/>
      <c r="D27" s="205"/>
      <c r="E27" s="216"/>
      <c r="F27" s="3" t="s">
        <v>22</v>
      </c>
      <c r="G27" s="187">
        <v>18.252700000000001</v>
      </c>
      <c r="H27" s="188">
        <v>12.070600000000001</v>
      </c>
      <c r="I27" s="188">
        <v>6.0148000000000001</v>
      </c>
      <c r="J27" s="188">
        <v>0.1673</v>
      </c>
      <c r="K27" s="19"/>
      <c r="AD27" s="19"/>
      <c r="AE27" s="19"/>
    </row>
    <row r="28" spans="1:31" ht="15" thickBot="1">
      <c r="A28" s="3" t="s">
        <v>20</v>
      </c>
      <c r="B28" s="38">
        <v>2.3889000000000001E-4</v>
      </c>
      <c r="C28" s="205" t="s">
        <v>11</v>
      </c>
      <c r="D28" s="205" t="s">
        <v>12</v>
      </c>
      <c r="E28" s="218">
        <v>1049.47</v>
      </c>
      <c r="F28" s="3" t="s">
        <v>20</v>
      </c>
      <c r="G28" s="187">
        <v>17.9041</v>
      </c>
      <c r="H28" s="188">
        <v>10.941000000000001</v>
      </c>
      <c r="I28" s="188">
        <v>6.8381999999999996</v>
      </c>
      <c r="J28" s="188">
        <v>0.1249</v>
      </c>
      <c r="K28" s="19"/>
      <c r="AD28" s="19"/>
      <c r="AE28" s="19"/>
    </row>
    <row r="29" spans="1:31" ht="15" thickBot="1">
      <c r="A29" s="3" t="s">
        <v>25</v>
      </c>
      <c r="B29" s="38">
        <v>2.4097999999999999E-4</v>
      </c>
      <c r="C29" s="205"/>
      <c r="D29" s="205"/>
      <c r="E29" s="216"/>
      <c r="F29" s="3" t="s">
        <v>21</v>
      </c>
      <c r="G29" s="187">
        <v>18.060700000000001</v>
      </c>
      <c r="H29" s="188">
        <v>11.0366</v>
      </c>
      <c r="I29" s="188">
        <v>6.8981000000000003</v>
      </c>
      <c r="J29" s="188">
        <v>0.126</v>
      </c>
      <c r="K29" s="19"/>
      <c r="AD29" s="19"/>
      <c r="AE29" s="19"/>
    </row>
    <row r="30" spans="1:31" ht="15" thickBot="1">
      <c r="A30" s="3" t="s">
        <v>26</v>
      </c>
      <c r="B30" s="38">
        <v>2.4310999999999999E-4</v>
      </c>
      <c r="C30" s="205"/>
      <c r="D30" s="205"/>
      <c r="E30" s="216"/>
      <c r="F30" s="3" t="s">
        <v>22</v>
      </c>
      <c r="G30" s="187">
        <v>18.220400000000001</v>
      </c>
      <c r="H30" s="188">
        <v>11.1343</v>
      </c>
      <c r="I30" s="188">
        <v>6.9589999999999996</v>
      </c>
      <c r="J30" s="188">
        <v>0.12709999999999999</v>
      </c>
      <c r="K30" s="19"/>
      <c r="AD30" s="19"/>
      <c r="AE30" s="19"/>
    </row>
    <row r="31" spans="1:31" ht="15" thickBot="1">
      <c r="A31" s="3" t="s">
        <v>20</v>
      </c>
      <c r="B31" s="38">
        <v>2.3889000000000001E-4</v>
      </c>
      <c r="C31" s="205" t="s">
        <v>12</v>
      </c>
      <c r="D31" s="205" t="s">
        <v>17</v>
      </c>
      <c r="E31" s="216">
        <v>997.33</v>
      </c>
      <c r="F31" s="3" t="s">
        <v>20</v>
      </c>
      <c r="G31" s="187">
        <v>16.6585</v>
      </c>
      <c r="H31" s="188">
        <v>11.303100000000001</v>
      </c>
      <c r="I31" s="188">
        <v>5.2214</v>
      </c>
      <c r="J31" s="188">
        <v>0.13400000000000001</v>
      </c>
      <c r="K31" s="19"/>
      <c r="AD31" s="19"/>
      <c r="AE31" s="19"/>
    </row>
    <row r="32" spans="1:31" ht="15" thickBot="1">
      <c r="A32" s="3" t="s">
        <v>25</v>
      </c>
      <c r="B32" s="38">
        <v>2.4097999999999999E-4</v>
      </c>
      <c r="C32" s="205"/>
      <c r="D32" s="205"/>
      <c r="E32" s="216"/>
      <c r="F32" s="3" t="s">
        <v>21</v>
      </c>
      <c r="G32" s="187">
        <v>16.804300000000001</v>
      </c>
      <c r="H32" s="188">
        <v>11.401999999999999</v>
      </c>
      <c r="I32" s="188">
        <v>5.2671000000000001</v>
      </c>
      <c r="J32" s="188">
        <v>0.13519999999999999</v>
      </c>
      <c r="K32" s="19"/>
      <c r="AD32" s="19"/>
      <c r="AE32" s="19"/>
    </row>
    <row r="33" spans="1:31" ht="15" thickBot="1">
      <c r="A33" s="3" t="s">
        <v>26</v>
      </c>
      <c r="B33" s="38">
        <v>2.4310999999999999E-4</v>
      </c>
      <c r="C33" s="205"/>
      <c r="D33" s="205"/>
      <c r="E33" s="216"/>
      <c r="F33" s="3" t="s">
        <v>22</v>
      </c>
      <c r="G33" s="187">
        <v>16.9528</v>
      </c>
      <c r="H33" s="188">
        <v>11.502700000000001</v>
      </c>
      <c r="I33" s="188">
        <v>5.3136999999999999</v>
      </c>
      <c r="J33" s="188">
        <v>0.13639999999999999</v>
      </c>
      <c r="K33" s="19"/>
      <c r="AD33" s="19"/>
      <c r="AE33" s="19"/>
    </row>
    <row r="34" spans="1:31" ht="15" thickBot="1">
      <c r="A34" s="3" t="s">
        <v>20</v>
      </c>
      <c r="B34" s="38">
        <v>2.3889000000000001E-4</v>
      </c>
      <c r="C34" s="205" t="s">
        <v>17</v>
      </c>
      <c r="D34" s="205" t="s">
        <v>30</v>
      </c>
      <c r="E34" s="217">
        <v>980.8</v>
      </c>
      <c r="F34" s="3" t="s">
        <v>20</v>
      </c>
      <c r="G34" s="187">
        <v>16.2636</v>
      </c>
      <c r="H34" s="188">
        <v>10.8241</v>
      </c>
      <c r="I34" s="188">
        <v>5.2983000000000002</v>
      </c>
      <c r="J34" s="188">
        <v>0.14119999999999999</v>
      </c>
      <c r="K34" s="19"/>
      <c r="AD34" s="19"/>
      <c r="AE34" s="19"/>
    </row>
    <row r="35" spans="1:31" ht="15" thickBot="1">
      <c r="A35" s="3" t="s">
        <v>25</v>
      </c>
      <c r="B35" s="38">
        <v>2.4097999999999999E-4</v>
      </c>
      <c r="C35" s="205"/>
      <c r="D35" s="205"/>
      <c r="E35" s="217"/>
      <c r="F35" s="3" t="s">
        <v>21</v>
      </c>
      <c r="G35" s="187">
        <v>16.405899999999999</v>
      </c>
      <c r="H35" s="188">
        <v>10.918799999999999</v>
      </c>
      <c r="I35" s="188">
        <v>5.3446999999999996</v>
      </c>
      <c r="J35" s="188">
        <v>0.1424</v>
      </c>
      <c r="K35" s="19"/>
      <c r="AD35" s="19"/>
      <c r="AE35" s="19"/>
    </row>
    <row r="36" spans="1:31" ht="15" thickBot="1">
      <c r="A36" s="3" t="s">
        <v>26</v>
      </c>
      <c r="B36" s="38">
        <v>2.4310999999999999E-4</v>
      </c>
      <c r="C36" s="205"/>
      <c r="D36" s="205"/>
      <c r="E36" s="217"/>
      <c r="F36" s="3" t="s">
        <v>22</v>
      </c>
      <c r="G36" s="187">
        <v>16.550899999999999</v>
      </c>
      <c r="H36" s="188">
        <v>11.0153</v>
      </c>
      <c r="I36" s="188">
        <v>5.3918999999999997</v>
      </c>
      <c r="J36" s="188">
        <v>0.14369999999999999</v>
      </c>
      <c r="K36" s="19"/>
      <c r="AD36" s="19"/>
      <c r="AE36" s="19"/>
    </row>
    <row r="37" spans="1:31" ht="15.75" customHeight="1" thickBot="1">
      <c r="A37" s="3" t="s">
        <v>20</v>
      </c>
      <c r="B37" s="38">
        <v>2.3889000000000001E-4</v>
      </c>
      <c r="C37" s="205" t="s">
        <v>13</v>
      </c>
      <c r="D37" s="205" t="s">
        <v>14</v>
      </c>
      <c r="E37" s="216">
        <v>974.54</v>
      </c>
      <c r="F37" s="3" t="s">
        <v>20</v>
      </c>
      <c r="G37" s="187">
        <v>16.114100000000001</v>
      </c>
      <c r="H37" s="188">
        <v>10.257199999999999</v>
      </c>
      <c r="I37" s="188">
        <v>5.7333999999999996</v>
      </c>
      <c r="J37" s="188">
        <v>0.1235</v>
      </c>
      <c r="K37" s="19"/>
      <c r="AD37" s="19"/>
      <c r="AE37" s="19"/>
    </row>
    <row r="38" spans="1:31" ht="15" thickBot="1">
      <c r="A38" s="3" t="s">
        <v>25</v>
      </c>
      <c r="B38" s="38">
        <v>2.4097999999999999E-4</v>
      </c>
      <c r="C38" s="205"/>
      <c r="D38" s="205"/>
      <c r="E38" s="216"/>
      <c r="F38" s="3" t="s">
        <v>21</v>
      </c>
      <c r="G38" s="187">
        <v>16.255099999999999</v>
      </c>
      <c r="H38" s="188">
        <v>10.327</v>
      </c>
      <c r="I38" s="188">
        <v>5.7835000000000001</v>
      </c>
      <c r="J38" s="188">
        <v>0.14460000000000001</v>
      </c>
      <c r="K38" s="19"/>
      <c r="AD38" s="19"/>
      <c r="AE38" s="19"/>
    </row>
    <row r="39" spans="1:31" ht="15" thickBot="1">
      <c r="A39" s="3" t="s">
        <v>26</v>
      </c>
      <c r="B39" s="38">
        <v>2.4310999999999999E-4</v>
      </c>
      <c r="C39" s="205"/>
      <c r="D39" s="205"/>
      <c r="E39" s="216"/>
      <c r="F39" s="3" t="s">
        <v>22</v>
      </c>
      <c r="G39" s="187">
        <v>16.398700000000002</v>
      </c>
      <c r="H39" s="188">
        <v>10.4384</v>
      </c>
      <c r="I39" s="188">
        <v>5.8346</v>
      </c>
      <c r="J39" s="188">
        <v>0.12570000000000001</v>
      </c>
      <c r="K39" s="19"/>
      <c r="AD39" s="19"/>
      <c r="AE39" s="19"/>
    </row>
    <row r="40" spans="1:31" ht="15" thickBot="1">
      <c r="A40" s="4" t="s">
        <v>20</v>
      </c>
      <c r="B40" s="38">
        <v>2.3889000000000001E-4</v>
      </c>
      <c r="C40" s="205" t="s">
        <v>15</v>
      </c>
      <c r="D40" s="205"/>
      <c r="E40" s="216">
        <v>975.02</v>
      </c>
      <c r="F40" s="3" t="s">
        <v>20</v>
      </c>
      <c r="G40" s="187">
        <v>16.125599999999999</v>
      </c>
      <c r="H40" s="188">
        <v>9.4981000000000009</v>
      </c>
      <c r="I40" s="188">
        <v>6.51</v>
      </c>
      <c r="J40" s="188">
        <v>0.11749999999999999</v>
      </c>
      <c r="K40" s="19"/>
      <c r="AD40" s="19"/>
    </row>
    <row r="41" spans="1:31" ht="15" thickBot="1">
      <c r="A41" s="4" t="s">
        <v>25</v>
      </c>
      <c r="B41" s="38">
        <v>2.4097999999999999E-4</v>
      </c>
      <c r="C41" s="205"/>
      <c r="D41" s="205"/>
      <c r="E41" s="216"/>
      <c r="F41" s="3" t="s">
        <v>21</v>
      </c>
      <c r="G41" s="187">
        <v>16.2666</v>
      </c>
      <c r="H41" s="188">
        <v>9.5810999999999993</v>
      </c>
      <c r="I41" s="188">
        <v>6.5669000000000004</v>
      </c>
      <c r="J41" s="188">
        <v>0.1186</v>
      </c>
      <c r="K41" s="19"/>
      <c r="AD41" s="19"/>
    </row>
    <row r="42" spans="1:31" ht="15" thickBot="1">
      <c r="A42" s="4" t="s">
        <v>26</v>
      </c>
      <c r="B42" s="38">
        <v>2.4310999999999999E-4</v>
      </c>
      <c r="C42" s="205"/>
      <c r="D42" s="205"/>
      <c r="E42" s="216"/>
      <c r="F42" s="3" t="s">
        <v>22</v>
      </c>
      <c r="G42" s="187">
        <v>16.410399999999999</v>
      </c>
      <c r="H42" s="188">
        <v>9.6658000000000008</v>
      </c>
      <c r="I42" s="188">
        <v>6.625</v>
      </c>
      <c r="J42" s="188">
        <v>0.1196</v>
      </c>
      <c r="K42" s="19"/>
      <c r="AD42" s="19"/>
    </row>
    <row r="43" spans="1:31">
      <c r="C43" s="6" t="s">
        <v>16</v>
      </c>
    </row>
  </sheetData>
  <sheetProtection sheet="1" objects="1" scenarios="1"/>
  <mergeCells count="44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C7:C9"/>
    <mergeCell ref="D7:D9"/>
    <mergeCell ref="E7:E9"/>
    <mergeCell ref="C4:C6"/>
    <mergeCell ref="D4:D6"/>
    <mergeCell ref="E4:E6"/>
    <mergeCell ref="G1:J1"/>
    <mergeCell ref="G2:J2"/>
    <mergeCell ref="P2:S2"/>
    <mergeCell ref="T2:W2"/>
    <mergeCell ref="X2:AA2"/>
  </mergeCells>
  <pageMargins left="0.7" right="0.7" top="0.75" bottom="0.75" header="0.3" footer="0.3"/>
  <pageSetup scale="2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5305-B2B8-4A71-A78B-4D84F48E6A79}">
  <sheetPr>
    <pageSetUpPr fitToPage="1"/>
  </sheetPr>
  <dimension ref="A1:AH43"/>
  <sheetViews>
    <sheetView topLeftCell="G14" workbookViewId="0">
      <selection activeCell="C7" sqref="C7:C9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1" width="11.1796875" customWidth="1"/>
    <col min="13" max="13" width="9.81640625" customWidth="1"/>
    <col min="14" max="15" width="11.453125" customWidth="1"/>
    <col min="16" max="31" width="9.81640625" customWidth="1"/>
  </cols>
  <sheetData>
    <row r="1" spans="1:34" ht="46.5" hidden="1" customHeight="1" thickBot="1">
      <c r="A1" s="2"/>
      <c r="C1" s="50" t="s">
        <v>0</v>
      </c>
      <c r="D1" s="50" t="s">
        <v>1</v>
      </c>
      <c r="E1" s="49" t="s">
        <v>2</v>
      </c>
      <c r="F1" s="2"/>
      <c r="G1" s="206" t="s">
        <v>3</v>
      </c>
      <c r="H1" s="207"/>
      <c r="I1" s="207"/>
      <c r="J1" s="208"/>
      <c r="K1" s="109"/>
    </row>
    <row r="2" spans="1:34" ht="46.5" customHeight="1" thickBot="1">
      <c r="A2" s="2"/>
      <c r="B2" s="34"/>
      <c r="C2" s="50" t="s">
        <v>0</v>
      </c>
      <c r="D2" s="50" t="s">
        <v>1</v>
      </c>
      <c r="E2" s="50" t="s">
        <v>2</v>
      </c>
      <c r="F2" s="35"/>
      <c r="G2" s="209" t="s">
        <v>43</v>
      </c>
      <c r="H2" s="209"/>
      <c r="I2" s="209"/>
      <c r="J2" s="209"/>
      <c r="K2" s="222" t="s">
        <v>51</v>
      </c>
      <c r="M2" s="9"/>
      <c r="N2" s="10"/>
      <c r="O2" s="10"/>
      <c r="P2" s="10"/>
      <c r="Q2" s="219" t="s">
        <v>39</v>
      </c>
      <c r="R2" s="220"/>
      <c r="S2" s="220"/>
      <c r="T2" s="220"/>
      <c r="U2" s="221"/>
      <c r="V2" s="219" t="s">
        <v>40</v>
      </c>
      <c r="W2" s="220"/>
      <c r="X2" s="220"/>
      <c r="Y2" s="220"/>
      <c r="Z2" s="221"/>
      <c r="AA2" s="219" t="s">
        <v>41</v>
      </c>
      <c r="AB2" s="220"/>
      <c r="AC2" s="220"/>
      <c r="AD2" s="220"/>
      <c r="AE2" s="221"/>
    </row>
    <row r="3" spans="1:34" ht="42.65" customHeight="1" thickBot="1">
      <c r="A3" s="48" t="s">
        <v>18</v>
      </c>
      <c r="B3" s="50" t="s">
        <v>33</v>
      </c>
      <c r="C3" s="48">
        <v>2023</v>
      </c>
      <c r="D3" s="48"/>
      <c r="E3" s="36" t="s">
        <v>42</v>
      </c>
      <c r="F3" s="48" t="s">
        <v>18</v>
      </c>
      <c r="G3" s="37" t="s">
        <v>19</v>
      </c>
      <c r="H3" s="37" t="s">
        <v>27</v>
      </c>
      <c r="I3" s="37" t="s">
        <v>29</v>
      </c>
      <c r="J3" s="50" t="s">
        <v>28</v>
      </c>
      <c r="K3" s="223"/>
      <c r="M3" s="124"/>
      <c r="N3" s="123" t="s">
        <v>32</v>
      </c>
      <c r="O3" s="11" t="s">
        <v>46</v>
      </c>
      <c r="P3" s="30" t="s">
        <v>34</v>
      </c>
      <c r="Q3" s="121" t="s">
        <v>19</v>
      </c>
      <c r="R3" s="122" t="s">
        <v>27</v>
      </c>
      <c r="S3" s="122" t="s">
        <v>29</v>
      </c>
      <c r="T3" s="32" t="s">
        <v>28</v>
      </c>
      <c r="U3" s="139" t="s">
        <v>50</v>
      </c>
      <c r="V3" s="121" t="s">
        <v>19</v>
      </c>
      <c r="W3" s="122" t="s">
        <v>27</v>
      </c>
      <c r="X3" s="122" t="s">
        <v>29</v>
      </c>
      <c r="Y3" s="32" t="s">
        <v>28</v>
      </c>
      <c r="Z3" s="127" t="s">
        <v>50</v>
      </c>
      <c r="AA3" s="141" t="s">
        <v>19</v>
      </c>
      <c r="AB3" s="122" t="s">
        <v>27</v>
      </c>
      <c r="AC3" s="122" t="s">
        <v>29</v>
      </c>
      <c r="AD3" s="32" t="s">
        <v>28</v>
      </c>
      <c r="AE3" s="127" t="s">
        <v>50</v>
      </c>
    </row>
    <row r="4" spans="1:34" ht="15" thickBot="1">
      <c r="A4" s="3" t="s">
        <v>20</v>
      </c>
      <c r="B4" s="38">
        <v>2.3889000000000001E-4</v>
      </c>
      <c r="C4" s="205"/>
      <c r="D4" s="205" t="s">
        <v>4</v>
      </c>
      <c r="E4" s="216">
        <v>975.02</v>
      </c>
      <c r="F4" s="3" t="s">
        <v>20</v>
      </c>
      <c r="G4" s="187">
        <v>16.125599999999999</v>
      </c>
      <c r="H4" s="188">
        <v>9.4981000000000009</v>
      </c>
      <c r="I4" s="188">
        <v>6.51</v>
      </c>
      <c r="J4" s="188">
        <v>0.11749999999999999</v>
      </c>
      <c r="K4" s="188"/>
      <c r="L4" s="19"/>
      <c r="M4" s="28">
        <f t="shared" ref="M4:M16" si="0">$C$3</f>
        <v>2023</v>
      </c>
      <c r="N4" s="12"/>
      <c r="O4" s="14" t="s">
        <v>4</v>
      </c>
      <c r="P4" s="21" cm="1">
        <f t="array" aca="1" ref="P4" ca="1">IF(INDIRECT(ADDRESS(ROW()*3-ROW($M$4)-ROW($F$4),COLUMN($E$2)))=0,"",INDIRECT(ADDRESS(ROW()*3-ROW($M$4)-ROW($F$4),COLUMN($E$2))))</f>
        <v>975.02</v>
      </c>
      <c r="Q4" s="23" cm="1">
        <f t="array" aca="1" ref="Q4" ca="1">IF(INDIRECT(ADDRESS(ROW()*3-ROW($M$4)-ROW($F$4),COLUMN(G$3)))=0,"",INDIRECT(ADDRESS(ROW()*3-ROW($M$4)-ROW($F$4),COLUMN(G$3))))</f>
        <v>16.125599999999999</v>
      </c>
      <c r="R4" s="22" cm="1">
        <f t="array" aca="1" ref="R4" ca="1">IF(INDIRECT(ADDRESS(ROW()*3-ROW($M$4)-ROW($F$4),COLUMN(H$3)))=0,"",INDIRECT(ADDRESS(ROW()*3-ROW($M$4)-ROW($F$4),COLUMN(H$3))))</f>
        <v>9.4981000000000009</v>
      </c>
      <c r="S4" s="22" cm="1">
        <f t="array" aca="1" ref="S4" ca="1">IF(INDIRECT(ADDRESS(ROW()*3-ROW($M$4)-ROW($F$4),COLUMN(I$3)))=0,"",INDIRECT(ADDRESS(ROW()*3-ROW($M$4)-ROW($F$4),COLUMN(I$3))))</f>
        <v>6.51</v>
      </c>
      <c r="T4" s="111" cm="1">
        <f t="array" aca="1" ref="T4" ca="1">IF(INDIRECT(ADDRESS(ROW()*3-ROW($M$4)-ROW($F$4),COLUMN(J$3)))=0,"",INDIRECT(ADDRESS(ROW()*3-ROW($M$4)-ROW($F$4),COLUMN(J$3))))</f>
        <v>0.11749999999999999</v>
      </c>
      <c r="U4" s="140"/>
      <c r="V4" s="23" cm="1">
        <f t="array" aca="1" ref="V4" ca="1">IF(INDIRECT(ADDRESS(ROW()*3-ROW($M$4)-ROW($F$4)+1,COLUMN(G$3)))=0,"",INDIRECT(ADDRESS(ROW()*3-ROW($M$4)-ROW($F$4)+1,COLUMN(G$3))))</f>
        <v>16.2666</v>
      </c>
      <c r="W4" s="22" cm="1">
        <f t="array" aca="1" ref="W4" ca="1">IF(INDIRECT(ADDRESS(ROW()*3-ROW($M$4)-ROW($F$4)+1,COLUMN(H$3)))=0,"",INDIRECT(ADDRESS(ROW()*3-ROW($M$4)-ROW($F$4)+1,COLUMN(H$3))))</f>
        <v>9.5810999999999993</v>
      </c>
      <c r="X4" s="22" cm="1">
        <f t="array" aca="1" ref="X4" ca="1">IF(INDIRECT(ADDRESS(ROW()*3-ROW($M$4)-ROW($F$4)+1,COLUMN(I$3)))=0,"",INDIRECT(ADDRESS(ROW()*3-ROW($M$4)-ROW($F$4)+1,COLUMN(I$3))))</f>
        <v>6.5669000000000004</v>
      </c>
      <c r="Y4" s="111" cm="1">
        <f t="array" aca="1" ref="Y4" ca="1">IF(INDIRECT(ADDRESS(ROW()*3-ROW($M$4)-ROW($F$4)+1,COLUMN(J$3)))=0,"",INDIRECT(ADDRESS(ROW()*3-ROW($M$4)-ROW($F$4)+1,COLUMN(J$3))))</f>
        <v>0.1186</v>
      </c>
      <c r="Z4" s="128"/>
      <c r="AA4" s="113" cm="1">
        <f t="array" aca="1" ref="AA4" ca="1">IF(INDIRECT(ADDRESS(ROW()*3-ROW($M$4)-ROW($F$4)+2,COLUMN(G$3)))=0,"",INDIRECT(ADDRESS(ROW()*3-ROW($M$4)-ROW($F$4)+2,COLUMN(G$3))))</f>
        <v>16.410399999999999</v>
      </c>
      <c r="AB4" s="22" cm="1">
        <f t="array" aca="1" ref="AB4" ca="1">IF(INDIRECT(ADDRESS(ROW()*3-ROW($M$4)-ROW($F$4)+2,COLUMN(H$3)))=0,"",INDIRECT(ADDRESS(ROW()*3-ROW($M$4)-ROW($F$4)+2,COLUMN(H$3))))</f>
        <v>9.6658000000000008</v>
      </c>
      <c r="AC4" s="22" cm="1">
        <f t="array" aca="1" ref="AC4" ca="1">IF(INDIRECT(ADDRESS(ROW()*3-ROW($M$4)-ROW($F$4)+2,COLUMN(I$3)))=0,"",INDIRECT(ADDRESS(ROW()*3-ROW($M$4)-ROW($F$4)+2,COLUMN(I$3))))</f>
        <v>6.625</v>
      </c>
      <c r="AD4" s="111" cm="1">
        <f t="array" aca="1" ref="AD4" ca="1">IF(INDIRECT(ADDRESS(ROW()*3-ROW($M$4)-ROW($F$4)+2,COLUMN(J$3)))=0,"",INDIRECT(ADDRESS(ROW()*3-ROW($M$4)-ROW($F$4)+2,COLUMN(J$3))))</f>
        <v>0.1196</v>
      </c>
      <c r="AE4" s="128"/>
      <c r="AG4" s="19"/>
      <c r="AH4" s="19"/>
    </row>
    <row r="5" spans="1:34" ht="15" thickBot="1">
      <c r="A5" s="3" t="s">
        <v>21</v>
      </c>
      <c r="B5" s="38">
        <v>2.4097999999999999E-4</v>
      </c>
      <c r="C5" s="205"/>
      <c r="D5" s="205"/>
      <c r="E5" s="216"/>
      <c r="F5" s="3" t="s">
        <v>21</v>
      </c>
      <c r="G5" s="187">
        <v>16.2666</v>
      </c>
      <c r="H5" s="188">
        <v>9.5810999999999993</v>
      </c>
      <c r="I5" s="188">
        <v>6.5669000000000004</v>
      </c>
      <c r="J5" s="188">
        <v>0.1186</v>
      </c>
      <c r="K5" s="188"/>
      <c r="L5" s="19"/>
      <c r="M5" s="28">
        <f t="shared" si="0"/>
        <v>2023</v>
      </c>
      <c r="N5" s="12" t="s">
        <v>4</v>
      </c>
      <c r="O5" s="14" t="s">
        <v>36</v>
      </c>
      <c r="P5" s="21" cm="1">
        <f t="array" aca="1" ref="P5" ca="1">IF(INDIRECT(ADDRESS(ROW()*3-ROW($M$4)-ROW($F$4),COLUMN($E$2)))=0,"",INDIRECT(ADDRESS(ROW()*3-ROW($M$4)-ROW($F$4),COLUMN($E$2))))</f>
        <v>910.36</v>
      </c>
      <c r="Q5" s="23" cm="1">
        <f t="array" aca="1" ref="Q5" ca="1">IF(INDIRECT(ADDRESS(ROW()*3-ROW($M$4)-ROW($F$4),COLUMN(G$3)))=0,"",INDIRECT(ADDRESS(ROW()*3-ROW($M$4)-ROW($F$4),COLUMN(G$3))))</f>
        <v>15.526300000000001</v>
      </c>
      <c r="R5" s="22" cm="1">
        <f t="array" aca="1" ref="R5" ca="1">IF(INDIRECT(ADDRESS(ROW()*3-ROW($M$4)-ROW($F$4),COLUMN(H$3)))=0,"",INDIRECT(ADDRESS(ROW()*3-ROW($M$4)-ROW($F$4),COLUMN(H$3))))</f>
        <v>8.7836999999999996</v>
      </c>
      <c r="S5" s="22" cm="1">
        <f t="array" aca="1" ref="S5" ca="1">IF(INDIRECT(ADDRESS(ROW()*3-ROW($M$4)-ROW($F$4),COLUMN(I$3)))=0,"",INDIRECT(ADDRESS(ROW()*3-ROW($M$4)-ROW($F$4),COLUMN(I$3))))</f>
        <v>6.6036999999999999</v>
      </c>
      <c r="T5" s="111" cm="1">
        <f t="array" aca="1" ref="T5" ca="1">IF(INDIRECT(ADDRESS(ROW()*3-ROW($M$4)-ROW($F$4),COLUMN(J$3)))=0,"",INDIRECT(ADDRESS(ROW()*3-ROW($M$4)-ROW($F$4),COLUMN(J$3))))</f>
        <v>0.1389</v>
      </c>
      <c r="U5" s="140"/>
      <c r="V5" s="23" cm="1">
        <f t="array" aca="1" ref="V5" ca="1">IF(INDIRECT(ADDRESS(ROW()*3-ROW($M$4)-ROW($F$4)+1,COLUMN(G$3)))=0,"",INDIRECT(ADDRESS(ROW()*3-ROW($M$4)-ROW($F$4)+1,COLUMN(G$3))))</f>
        <v>15.832100000000001</v>
      </c>
      <c r="W5" s="22" cm="1">
        <f t="array" aca="1" ref="W5" ca="1">IF(INDIRECT(ADDRESS(ROW()*3-ROW($M$4)-ROW($F$4)+1,COLUMN(H$3)))=0,"",INDIRECT(ADDRESS(ROW()*3-ROW($M$4)-ROW($F$4)+1,COLUMN(H$3))))</f>
        <v>8.9566999999999997</v>
      </c>
      <c r="X5" s="22" cm="1">
        <f t="array" aca="1" ref="X5" ca="1">IF(INDIRECT(ADDRESS(ROW()*3-ROW($M$4)-ROW($F$4)+1,COLUMN(I$3)))=0,"",INDIRECT(ADDRESS(ROW()*3-ROW($M$4)-ROW($F$4)+1,COLUMN(I$3))))</f>
        <v>6.7337999999999996</v>
      </c>
      <c r="Y5" s="111" cm="1">
        <f t="array" aca="1" ref="Y5" ca="1">IF(INDIRECT(ADDRESS(ROW()*3-ROW($M$4)-ROW($F$4)+1,COLUMN(J$3)))=0,"",INDIRECT(ADDRESS(ROW()*3-ROW($M$4)-ROW($F$4)+1,COLUMN(J$3))))</f>
        <v>0.1416</v>
      </c>
      <c r="Z5" s="128"/>
      <c r="AA5" s="113" cm="1">
        <f t="array" aca="1" ref="AA5" ca="1">IF(INDIRECT(ADDRESS(ROW()*3-ROW($M$4)-ROW($F$4)+2,COLUMN(G$3)))=0,"",INDIRECT(ADDRESS(ROW()*3-ROW($M$4)-ROW($F$4)+2,COLUMN(G$3))))</f>
        <v>16.143999999999998</v>
      </c>
      <c r="AB5" s="22" cm="1">
        <f t="array" aca="1" ref="AB5" ca="1">IF(INDIRECT(ADDRESS(ROW()*3-ROW($M$4)-ROW($F$4)+2,COLUMN(H$3)))=0,"",INDIRECT(ADDRESS(ROW()*3-ROW($M$4)-ROW($F$4)+2,COLUMN(H$3))))</f>
        <v>9.1332000000000004</v>
      </c>
      <c r="AC5" s="22" cm="1">
        <f t="array" aca="1" ref="AC5" ca="1">IF(INDIRECT(ADDRESS(ROW()*3-ROW($M$4)-ROW($F$4)+2,COLUMN(I$3)))=0,"",INDIRECT(ADDRESS(ROW()*3-ROW($M$4)-ROW($F$4)+2,COLUMN(I$3))))</f>
        <v>6.8663999999999996</v>
      </c>
      <c r="AD5" s="111" cm="1">
        <f t="array" aca="1" ref="AD5" ca="1">IF(INDIRECT(ADDRESS(ROW()*3-ROW($M$4)-ROW($F$4)+2,COLUMN(J$3)))=0,"",INDIRECT(ADDRESS(ROW()*3-ROW($M$4)-ROW($F$4)+2,COLUMN(J$3))))</f>
        <v>0.1444</v>
      </c>
      <c r="AE5" s="128"/>
      <c r="AG5" s="19"/>
      <c r="AH5" s="19"/>
    </row>
    <row r="6" spans="1:34" ht="15" thickBot="1">
      <c r="A6" s="3" t="s">
        <v>22</v>
      </c>
      <c r="B6" s="38">
        <v>2.4310999999999999E-4</v>
      </c>
      <c r="C6" s="205"/>
      <c r="D6" s="205"/>
      <c r="E6" s="216"/>
      <c r="F6" s="3" t="s">
        <v>22</v>
      </c>
      <c r="G6" s="187">
        <v>16.410399999999999</v>
      </c>
      <c r="H6" s="188">
        <v>9.6658000000000008</v>
      </c>
      <c r="I6" s="188">
        <v>6.625</v>
      </c>
      <c r="J6" s="188">
        <v>0.1196</v>
      </c>
      <c r="K6" s="188"/>
      <c r="L6" s="19"/>
      <c r="M6" s="28">
        <f t="shared" si="0"/>
        <v>2023</v>
      </c>
      <c r="N6" s="12" t="s">
        <v>36</v>
      </c>
      <c r="O6" s="14" t="s">
        <v>6</v>
      </c>
      <c r="P6" s="21" cm="1">
        <f t="array" aca="1" ref="P6" ca="1">IF(INDIRECT(ADDRESS(ROW()*3-ROW($M$4)-ROW($F$4),COLUMN($E$2)))=0,"",INDIRECT(ADDRESS(ROW()*3-ROW($M$4)-ROW($F$4),COLUMN($E$2))))</f>
        <v>931.11</v>
      </c>
      <c r="Q6" s="23" cm="1">
        <f t="array" aca="1" ref="Q6" ca="1">IF(INDIRECT(ADDRESS(ROW()*3-ROW($M$4)-ROW($F$4),COLUMN(G$3)))=0,"",INDIRECT(ADDRESS(ROW()*3-ROW($M$4)-ROW($F$4),COLUMN(G$3))))</f>
        <v>16.054200000000002</v>
      </c>
      <c r="R6" s="22" cm="1">
        <f t="array" aca="1" ref="R6" ca="1">IF(INDIRECT(ADDRESS(ROW()*3-ROW($M$4)-ROW($F$4),COLUMN(H$3)))=0,"",INDIRECT(ADDRESS(ROW()*3-ROW($M$4)-ROW($F$4),COLUMN(H$3))))</f>
        <v>8.3686000000000007</v>
      </c>
      <c r="S6" s="22" cm="1">
        <f t="array" aca="1" ref="S6" ca="1">IF(INDIRECT(ADDRESS(ROW()*3-ROW($M$4)-ROW($F$4),COLUMN(I$3)))=0,"",INDIRECT(ADDRESS(ROW()*3-ROW($M$4)-ROW($F$4),COLUMN(I$3))))</f>
        <v>7.5542999999999996</v>
      </c>
      <c r="T6" s="111" cm="1">
        <f t="array" aca="1" ref="T6" ca="1">IF(INDIRECT(ADDRESS(ROW()*3-ROW($M$4)-ROW($F$4),COLUMN(J$3)))=0,"",INDIRECT(ADDRESS(ROW()*3-ROW($M$4)-ROW($F$4),COLUMN(J$3))))</f>
        <v>0.1313</v>
      </c>
      <c r="U6" s="140"/>
      <c r="V6" s="23" cm="1">
        <f t="array" aca="1" ref="V6" ca="1">IF(INDIRECT(ADDRESS(ROW()*3-ROW($M$4)-ROW($F$4)+1,COLUMN(G$3)))=0,"",INDIRECT(ADDRESS(ROW()*3-ROW($M$4)-ROW($F$4)+1,COLUMN(G$3))))</f>
        <v>16.3704</v>
      </c>
      <c r="W6" s="22" cm="1">
        <f t="array" aca="1" ref="W6" ca="1">IF(INDIRECT(ADDRESS(ROW()*3-ROW($M$4)-ROW($F$4)+1,COLUMN(H$3)))=0,"",INDIRECT(ADDRESS(ROW()*3-ROW($M$4)-ROW($F$4)+1,COLUMN(H$3))))</f>
        <v>8.5335000000000001</v>
      </c>
      <c r="X6" s="22" cm="1">
        <f t="array" aca="1" ref="X6" ca="1">IF(INDIRECT(ADDRESS(ROW()*3-ROW($M$4)-ROW($F$4)+1,COLUMN(I$3)))=0,"",INDIRECT(ADDRESS(ROW()*3-ROW($M$4)-ROW($F$4)+1,COLUMN(I$3))))</f>
        <v>7.7031000000000001</v>
      </c>
      <c r="Y6" s="111" cm="1">
        <f t="array" aca="1" ref="Y6" ca="1">IF(INDIRECT(ADDRESS(ROW()*3-ROW($M$4)-ROW($F$4)+1,COLUMN(J$3)))=0,"",INDIRECT(ADDRESS(ROW()*3-ROW($M$4)-ROW($F$4)+1,COLUMN(J$3))))</f>
        <v>0.1338</v>
      </c>
      <c r="Z6" s="128"/>
      <c r="AA6" s="113" cm="1">
        <f t="array" aca="1" ref="AA6" ca="1">IF(INDIRECT(ADDRESS(ROW()*3-ROW($M$4)-ROW($F$4)+2,COLUMN(G$3)))=0,"",INDIRECT(ADDRESS(ROW()*3-ROW($M$4)-ROW($F$4)+2,COLUMN(G$3))))</f>
        <v>16.692900000000002</v>
      </c>
      <c r="AB6" s="22" cm="1">
        <f t="array" aca="1" ref="AB6" ca="1">IF(INDIRECT(ADDRESS(ROW()*3-ROW($M$4)-ROW($F$4)+2,COLUMN(H$3)))=0,"",INDIRECT(ADDRESS(ROW()*3-ROW($M$4)-ROW($F$4)+2,COLUMN(H$3))))</f>
        <v>8.7014999999999993</v>
      </c>
      <c r="AC6" s="22" cm="1">
        <f t="array" aca="1" ref="AC6" ca="1">IF(INDIRECT(ADDRESS(ROW()*3-ROW($M$4)-ROW($F$4)+2,COLUMN(I$3)))=0,"",INDIRECT(ADDRESS(ROW()*3-ROW($M$4)-ROW($F$4)+2,COLUMN(I$3))))</f>
        <v>7.8548999999999998</v>
      </c>
      <c r="AD6" s="111" cm="1">
        <f t="array" aca="1" ref="AD6" ca="1">IF(INDIRECT(ADDRESS(ROW()*3-ROW($M$4)-ROW($F$4)+2,COLUMN(J$3)))=0,"",INDIRECT(ADDRESS(ROW()*3-ROW($M$4)-ROW($F$4)+2,COLUMN(J$3))))</f>
        <v>0.13650000000000001</v>
      </c>
      <c r="AE6" s="128"/>
      <c r="AG6" s="19"/>
      <c r="AH6" s="19"/>
    </row>
    <row r="7" spans="1:34" ht="15" thickBot="1">
      <c r="A7" s="3" t="s">
        <v>20</v>
      </c>
      <c r="B7" s="39">
        <v>2.5438000000000001E-4</v>
      </c>
      <c r="C7" s="205" t="s">
        <v>4</v>
      </c>
      <c r="D7" s="205" t="s">
        <v>5</v>
      </c>
      <c r="E7" s="216">
        <v>910.36</v>
      </c>
      <c r="F7" s="3" t="s">
        <v>20</v>
      </c>
      <c r="G7" s="187">
        <v>15.526300000000001</v>
      </c>
      <c r="H7" s="188">
        <v>8.7836999999999996</v>
      </c>
      <c r="I7" s="188">
        <v>6.6036999999999999</v>
      </c>
      <c r="J7" s="188">
        <v>0.1389</v>
      </c>
      <c r="K7" s="188"/>
      <c r="L7" s="19"/>
      <c r="M7" s="28">
        <f t="shared" si="0"/>
        <v>2023</v>
      </c>
      <c r="N7" s="12" t="s">
        <v>6</v>
      </c>
      <c r="O7" s="14" t="s">
        <v>7</v>
      </c>
      <c r="P7" s="21" cm="1">
        <f t="array" aca="1" ref="P7" ca="1">IF(INDIRECT(ADDRESS(ROW()*3-ROW($M$4)-ROW($F$4),COLUMN($E$2)))=0,"",INDIRECT(ADDRESS(ROW()*3-ROW($M$4)-ROW($F$4),COLUMN($E$2))))</f>
        <v>869.06</v>
      </c>
      <c r="Q7" s="23" cm="1">
        <f t="array" aca="1" ref="Q7" ca="1">IF(INDIRECT(ADDRESS(ROW()*3-ROW($M$4)-ROW($F$4),COLUMN(G$3)))=0,"",INDIRECT(ADDRESS(ROW()*3-ROW($M$4)-ROW($F$4),COLUMN(G$3))))</f>
        <v>14.4757</v>
      </c>
      <c r="R7" s="22" cm="1">
        <f t="array" aca="1" ref="R7" ca="1">IF(INDIRECT(ADDRESS(ROW()*3-ROW($M$4)-ROW($F$4),COLUMN(H$3)))=0,"",INDIRECT(ADDRESS(ROW()*3-ROW($M$4)-ROW($F$4),COLUMN(H$3))))</f>
        <v>7.3068</v>
      </c>
      <c r="S7" s="22" cm="1">
        <f t="array" aca="1" ref="S7" ca="1">IF(INDIRECT(ADDRESS(ROW()*3-ROW($M$4)-ROW($F$4),COLUMN(I$3)))=0,"",INDIRECT(ADDRESS(ROW()*3-ROW($M$4)-ROW($F$4),COLUMN(I$3))))</f>
        <v>7.0561999999999996</v>
      </c>
      <c r="T7" s="111" cm="1">
        <f t="array" aca="1" ref="T7" ca="1">IF(INDIRECT(ADDRESS(ROW()*3-ROW($M$4)-ROW($F$4),COLUMN(J$3)))=0,"",INDIRECT(ADDRESS(ROW()*3-ROW($M$4)-ROW($F$4),COLUMN(J$3))))</f>
        <v>0.11269999999999999</v>
      </c>
      <c r="U7" s="140"/>
      <c r="V7" s="23" cm="1">
        <f t="array" aca="1" ref="V7" ca="1">IF(INDIRECT(ADDRESS(ROW()*3-ROW($M$4)-ROW($F$4)+1,COLUMN(G$3)))=0,"",INDIRECT(ADDRESS(ROW()*3-ROW($M$4)-ROW($F$4)+1,COLUMN(G$3))))</f>
        <v>14.7608</v>
      </c>
      <c r="W7" s="22" cm="1">
        <f t="array" aca="1" ref="W7" ca="1">IF(INDIRECT(ADDRESS(ROW()*3-ROW($M$4)-ROW($F$4)+1,COLUMN(H$3)))=0,"",INDIRECT(ADDRESS(ROW()*3-ROW($M$4)-ROW($F$4)+1,COLUMN(H$3))))</f>
        <v>7.4507000000000003</v>
      </c>
      <c r="X7" s="22" cm="1">
        <f t="array" aca="1" ref="X7" ca="1">IF(INDIRECT(ADDRESS(ROW()*3-ROW($M$4)-ROW($F$4)+1,COLUMN(I$3)))=0,"",INDIRECT(ADDRESS(ROW()*3-ROW($M$4)-ROW($F$4)+1,COLUMN(I$3))))</f>
        <v>7.1951999999999998</v>
      </c>
      <c r="Y7" s="111" cm="1">
        <f t="array" aca="1" ref="Y7" ca="1">IF(INDIRECT(ADDRESS(ROW()*3-ROW($M$4)-ROW($F$4)+1,COLUMN(J$3)))=0,"",INDIRECT(ADDRESS(ROW()*3-ROW($M$4)-ROW($F$4)+1,COLUMN(J$3))))</f>
        <v>0.1149</v>
      </c>
      <c r="Z7" s="128"/>
      <c r="AA7" s="113" cm="1">
        <f t="array" aca="1" ref="AA7" ca="1">IF(INDIRECT(ADDRESS(ROW()*3-ROW($M$4)-ROW($F$4)+2,COLUMN(G$3)))=0,"",INDIRECT(ADDRESS(ROW()*3-ROW($M$4)-ROW($F$4)+2,COLUMN(G$3))))</f>
        <v>15.051600000000001</v>
      </c>
      <c r="AB7" s="22" cm="1">
        <f t="array" aca="1" ref="AB7" ca="1">IF(INDIRECT(ADDRESS(ROW()*3-ROW($M$4)-ROW($F$4)+2,COLUMN(H$3)))=0,"",INDIRECT(ADDRESS(ROW()*3-ROW($M$4)-ROW($F$4)+2,COLUMN(H$3))))</f>
        <v>7.5974000000000004</v>
      </c>
      <c r="AC7" s="22" cm="1">
        <f t="array" aca="1" ref="AC7" ca="1">IF(INDIRECT(ADDRESS(ROW()*3-ROW($M$4)-ROW($F$4)+2,COLUMN(I$3)))=0,"",INDIRECT(ADDRESS(ROW()*3-ROW($M$4)-ROW($F$4)+2,COLUMN(I$3))))</f>
        <v>7.3369999999999997</v>
      </c>
      <c r="AD7" s="111" cm="1">
        <f t="array" aca="1" ref="AD7" ca="1">IF(INDIRECT(ADDRESS(ROW()*3-ROW($M$4)-ROW($F$4)+2,COLUMN(J$3)))=0,"",INDIRECT(ADDRESS(ROW()*3-ROW($M$4)-ROW($F$4)+2,COLUMN(J$3))))</f>
        <v>0.1172</v>
      </c>
      <c r="AE7" s="128"/>
      <c r="AG7" s="19"/>
      <c r="AH7" s="19"/>
    </row>
    <row r="8" spans="1:34" ht="15" thickBot="1">
      <c r="A8" s="3" t="s">
        <v>21</v>
      </c>
      <c r="B8" s="39">
        <v>2.5939000000000002E-4</v>
      </c>
      <c r="C8" s="205"/>
      <c r="D8" s="205"/>
      <c r="E8" s="216"/>
      <c r="F8" s="3" t="s">
        <v>21</v>
      </c>
      <c r="G8" s="187">
        <v>15.832100000000001</v>
      </c>
      <c r="H8" s="188">
        <v>8.9566999999999997</v>
      </c>
      <c r="I8" s="188">
        <v>6.7337999999999996</v>
      </c>
      <c r="J8" s="188">
        <v>0.1416</v>
      </c>
      <c r="K8" s="188"/>
      <c r="L8" s="19"/>
      <c r="M8" s="28">
        <f t="shared" si="0"/>
        <v>2023</v>
      </c>
      <c r="N8" s="12" t="s">
        <v>7</v>
      </c>
      <c r="O8" s="14" t="s">
        <v>8</v>
      </c>
      <c r="P8" s="21" cm="1">
        <f t="array" aca="1" ref="P8" ca="1">IF(INDIRECT(ADDRESS(ROW()*3-ROW($M$4)-ROW($F$4),COLUMN($E$2)))=0,"",INDIRECT(ADDRESS(ROW()*3-ROW($M$4)-ROW($F$4),COLUMN($E$2))))</f>
        <v>889.71</v>
      </c>
      <c r="Q8" s="23" cm="1">
        <f t="array" aca="1" ref="Q8" ca="1">IF(INDIRECT(ADDRESS(ROW()*3-ROW($M$4)-ROW($F$4),COLUMN(G$3)))=0,"",INDIRECT(ADDRESS(ROW()*3-ROW($M$4)-ROW($F$4),COLUMN(G$3))))</f>
        <v>15.000999999999999</v>
      </c>
      <c r="R8" s="22" cm="1">
        <f t="array" aca="1" ref="R8" ca="1">IF(INDIRECT(ADDRESS(ROW()*3-ROW($M$4)-ROW($F$4),COLUMN(H$3)))=0,"",INDIRECT(ADDRESS(ROW()*3-ROW($M$4)-ROW($F$4),COLUMN(H$3))))</f>
        <v>7.7134999999999998</v>
      </c>
      <c r="S8" s="22" cm="1">
        <f t="array" aca="1" ref="S8" ca="1">IF(INDIRECT(ADDRESS(ROW()*3-ROW($M$4)-ROW($F$4),COLUMN(I$3)))=0,"",INDIRECT(ADDRESS(ROW()*3-ROW($M$4)-ROW($F$4),COLUMN(I$3))))</f>
        <v>7.1295000000000002</v>
      </c>
      <c r="T8" s="111" cm="1">
        <f t="array" aca="1" ref="T8" ca="1">IF(INDIRECT(ADDRESS(ROW()*3-ROW($M$4)-ROW($F$4),COLUMN(J$3)))=0,"",INDIRECT(ADDRESS(ROW()*3-ROW($M$4)-ROW($F$4),COLUMN(J$3))))</f>
        <v>0.158</v>
      </c>
      <c r="U8" s="140"/>
      <c r="V8" s="23" cm="1">
        <f t="array" aca="1" ref="V8" ca="1">IF(INDIRECT(ADDRESS(ROW()*3-ROW($M$4)-ROW($F$4)+1,COLUMN(G$3)))=0,"",INDIRECT(ADDRESS(ROW()*3-ROW($M$4)-ROW($F$4)+1,COLUMN(G$3))))</f>
        <v>15.2965</v>
      </c>
      <c r="W8" s="22" cm="1">
        <f t="array" aca="1" ref="W8" ca="1">IF(INDIRECT(ADDRESS(ROW()*3-ROW($M$4)-ROW($F$4)+1,COLUMN(H$3)))=0,"",INDIRECT(ADDRESS(ROW()*3-ROW($M$4)-ROW($F$4)+1,COLUMN(H$3))))</f>
        <v>7.8654999999999999</v>
      </c>
      <c r="X8" s="22" cm="1">
        <f t="array" aca="1" ref="X8" ca="1">IF(INDIRECT(ADDRESS(ROW()*3-ROW($M$4)-ROW($F$4)+1,COLUMN(I$3)))=0,"",INDIRECT(ADDRESS(ROW()*3-ROW($M$4)-ROW($F$4)+1,COLUMN(I$3))))</f>
        <v>7.2698999999999998</v>
      </c>
      <c r="Y8" s="111" cm="1">
        <f t="array" aca="1" ref="Y8" ca="1">IF(INDIRECT(ADDRESS(ROW()*3-ROW($M$4)-ROW($F$4)+1,COLUMN(J$3)))=0,"",INDIRECT(ADDRESS(ROW()*3-ROW($M$4)-ROW($F$4)+1,COLUMN(J$3))))</f>
        <v>0.16109999999999999</v>
      </c>
      <c r="Z8" s="128"/>
      <c r="AA8" s="113" cm="1">
        <f t="array" aca="1" ref="AA8" ca="1">IF(INDIRECT(ADDRESS(ROW()*3-ROW($M$4)-ROW($F$4)+2,COLUMN(G$3)))=0,"",INDIRECT(ADDRESS(ROW()*3-ROW($M$4)-ROW($F$4)+2,COLUMN(G$3))))</f>
        <v>15.597799999999999</v>
      </c>
      <c r="AB8" s="22" cm="1">
        <f t="array" aca="1" ref="AB8" ca="1">IF(INDIRECT(ADDRESS(ROW()*3-ROW($M$4)-ROW($F$4)+2,COLUMN(H$3)))=0,"",INDIRECT(ADDRESS(ROW()*3-ROW($M$4)-ROW($F$4)+2,COLUMN(H$3))))</f>
        <v>8.0204000000000004</v>
      </c>
      <c r="AC8" s="22" cm="1">
        <f t="array" aca="1" ref="AC8" ca="1">IF(INDIRECT(ADDRESS(ROW()*3-ROW($M$4)-ROW($F$4)+2,COLUMN(I$3)))=0,"",INDIRECT(ADDRESS(ROW()*3-ROW($M$4)-ROW($F$4)+2,COLUMN(I$3))))</f>
        <v>7.4131</v>
      </c>
      <c r="AD8" s="111" cm="1">
        <f t="array" aca="1" ref="AD8" ca="1">IF(INDIRECT(ADDRESS(ROW()*3-ROW($M$4)-ROW($F$4)+2,COLUMN(J$3)))=0,"",INDIRECT(ADDRESS(ROW()*3-ROW($M$4)-ROW($F$4)+2,COLUMN(J$3))))</f>
        <v>0.1643</v>
      </c>
      <c r="AE8" s="128"/>
      <c r="AG8" s="19"/>
      <c r="AH8" s="19"/>
    </row>
    <row r="9" spans="1:34" ht="15" thickBot="1">
      <c r="A9" s="3" t="s">
        <v>22</v>
      </c>
      <c r="B9" s="39">
        <v>2.6449999999999998E-4</v>
      </c>
      <c r="C9" s="205"/>
      <c r="D9" s="205"/>
      <c r="E9" s="216"/>
      <c r="F9" s="3" t="s">
        <v>22</v>
      </c>
      <c r="G9" s="187">
        <v>16.143999999999998</v>
      </c>
      <c r="H9" s="188">
        <v>9.1332000000000004</v>
      </c>
      <c r="I9" s="188">
        <v>6.8663999999999996</v>
      </c>
      <c r="J9" s="188">
        <v>0.1444</v>
      </c>
      <c r="K9" s="188"/>
      <c r="L9" s="19"/>
      <c r="M9" s="28">
        <f t="shared" si="0"/>
        <v>2023</v>
      </c>
      <c r="N9" s="12" t="s">
        <v>8</v>
      </c>
      <c r="O9" s="14" t="s">
        <v>9</v>
      </c>
      <c r="P9" s="21" cm="1">
        <f t="array" aca="1" ref="P9" ca="1">IF(INDIRECT(ADDRESS(ROW()*3-ROW($M$4)-ROW($F$4),COLUMN($E$2)))=0,"",INDIRECT(ADDRESS(ROW()*3-ROW($M$4)-ROW($F$4),COLUMN($E$2))))</f>
        <v>835.8</v>
      </c>
      <c r="Q9" s="23" cm="1">
        <f t="array" aca="1" ref="Q9" ca="1">IF(INDIRECT(ADDRESS(ROW()*3-ROW($M$4)-ROW($F$4),COLUMN(G$3)))=0,"",INDIRECT(ADDRESS(ROW()*3-ROW($M$4)-ROW($F$4),COLUMN(G$3))))</f>
        <v>13.6297</v>
      </c>
      <c r="R9" s="22" cm="1">
        <f t="array" aca="1" ref="R9" ca="1">IF(INDIRECT(ADDRESS(ROW()*3-ROW($M$4)-ROW($F$4),COLUMN(H$3)))=0,"",INDIRECT(ADDRESS(ROW()*3-ROW($M$4)-ROW($F$4),COLUMN(H$3))))</f>
        <v>6.649</v>
      </c>
      <c r="S9" s="22" cm="1">
        <f t="array" aca="1" ref="S9" ca="1">IF(INDIRECT(ADDRESS(ROW()*3-ROW($M$4)-ROW($F$4),COLUMN(I$3)))=0,"",INDIRECT(ADDRESS(ROW()*3-ROW($M$4)-ROW($F$4),COLUMN(I$3))))</f>
        <v>6.8643999999999998</v>
      </c>
      <c r="T9" s="111" cm="1">
        <f t="array" aca="1" ref="T9" ca="1">IF(INDIRECT(ADDRESS(ROW()*3-ROW($M$4)-ROW($F$4),COLUMN(J$3)))=0,"",INDIRECT(ADDRESS(ROW()*3-ROW($M$4)-ROW($F$4),COLUMN(J$3))))</f>
        <v>0.1163</v>
      </c>
      <c r="U9" s="140"/>
      <c r="V9" s="23" cm="1">
        <f t="array" aca="1" ref="V9" ca="1">IF(INDIRECT(ADDRESS(ROW()*3-ROW($M$4)-ROW($F$4)+1,COLUMN(G$3)))=0,"",INDIRECT(ADDRESS(ROW()*3-ROW($M$4)-ROW($F$4)+1,COLUMN(G$3))))</f>
        <v>13.898099999999999</v>
      </c>
      <c r="W9" s="22" cm="1">
        <f t="array" aca="1" ref="W9" ca="1">IF(INDIRECT(ADDRESS(ROW()*3-ROW($M$4)-ROW($F$4)+1,COLUMN(H$3)))=0,"",INDIRECT(ADDRESS(ROW()*3-ROW($M$4)-ROW($F$4)+1,COLUMN(H$3))))</f>
        <v>6.78</v>
      </c>
      <c r="X9" s="22" cm="1">
        <f t="array" aca="1" ref="X9" ca="1">IF(INDIRECT(ADDRESS(ROW()*3-ROW($M$4)-ROW($F$4)+1,COLUMN(I$3)))=0,"",INDIRECT(ADDRESS(ROW()*3-ROW($M$4)-ROW($F$4)+1,COLUMN(I$3))))</f>
        <v>6.9996</v>
      </c>
      <c r="Y9" s="111" cm="1">
        <f t="array" aca="1" ref="Y9" ca="1">IF(INDIRECT(ADDRESS(ROW()*3-ROW($M$4)-ROW($F$4)+1,COLUMN(J$3)))=0,"",INDIRECT(ADDRESS(ROW()*3-ROW($M$4)-ROW($F$4)+1,COLUMN(J$3))))</f>
        <v>0.11849999999999999</v>
      </c>
      <c r="Z9" s="128"/>
      <c r="AA9" s="113" cm="1">
        <f t="array" aca="1" ref="AA9" ca="1">IF(INDIRECT(ADDRESS(ROW()*3-ROW($M$4)-ROW($F$4)+2,COLUMN(G$3)))=0,"",INDIRECT(ADDRESS(ROW()*3-ROW($M$4)-ROW($F$4)+2,COLUMN(G$3))))</f>
        <v>14.171900000000001</v>
      </c>
      <c r="AB9" s="22" cm="1">
        <f t="array" aca="1" ref="AB9" ca="1">IF(INDIRECT(ADDRESS(ROW()*3-ROW($M$4)-ROW($F$4)+2,COLUMN(H$3)))=0,"",INDIRECT(ADDRESS(ROW()*3-ROW($M$4)-ROW($F$4)+2,COLUMN(H$3))))</f>
        <v>6.9135</v>
      </c>
      <c r="AC9" s="22" cm="1">
        <f t="array" aca="1" ref="AC9" ca="1">IF(INDIRECT(ADDRESS(ROW()*3-ROW($M$4)-ROW($F$4)+2,COLUMN(I$3)))=0,"",INDIRECT(ADDRESS(ROW()*3-ROW($M$4)-ROW($F$4)+2,COLUMN(I$3))))</f>
        <v>7.1375000000000002</v>
      </c>
      <c r="AD9" s="111" cm="1">
        <f t="array" aca="1" ref="AD9" ca="1">IF(INDIRECT(ADDRESS(ROW()*3-ROW($M$4)-ROW($F$4)+2,COLUMN(J$3)))=0,"",INDIRECT(ADDRESS(ROW()*3-ROW($M$4)-ROW($F$4)+2,COLUMN(J$3))))</f>
        <v>0.12089999999999999</v>
      </c>
      <c r="AE9" s="128"/>
      <c r="AG9" s="19"/>
      <c r="AH9" s="19"/>
    </row>
    <row r="10" spans="1:34" ht="15" thickBot="1">
      <c r="A10" s="3" t="s">
        <v>20</v>
      </c>
      <c r="B10" s="39">
        <v>2.5438000000000001E-4</v>
      </c>
      <c r="C10" s="205" t="s">
        <v>5</v>
      </c>
      <c r="D10" s="205" t="s">
        <v>6</v>
      </c>
      <c r="E10" s="216">
        <v>931.11</v>
      </c>
      <c r="F10" s="3" t="s">
        <v>20</v>
      </c>
      <c r="G10" s="187">
        <v>16.054200000000002</v>
      </c>
      <c r="H10" s="188">
        <v>8.3686000000000007</v>
      </c>
      <c r="I10" s="188">
        <v>7.5542999999999996</v>
      </c>
      <c r="J10" s="188">
        <v>0.1313</v>
      </c>
      <c r="K10" s="188"/>
      <c r="L10" s="19"/>
      <c r="M10" s="28">
        <f t="shared" si="0"/>
        <v>2023</v>
      </c>
      <c r="N10" s="12" t="s">
        <v>9</v>
      </c>
      <c r="O10" s="14" t="s">
        <v>10</v>
      </c>
      <c r="P10" s="21" cm="1">
        <f t="array" aca="1" ref="P10" ca="1">IF(INDIRECT(ADDRESS(ROW()*3-ROW($M$4)-ROW($F$4),COLUMN($E$2)))=0,"",INDIRECT(ADDRESS(ROW()*3-ROW($M$4)-ROW($F$4),COLUMN($E$2))))</f>
        <v>837.94</v>
      </c>
      <c r="Q10" s="23" cm="1">
        <f t="array" aca="1" ref="Q10" ca="1">IF(INDIRECT(ADDRESS(ROW()*3-ROW($M$4)-ROW($F$4),COLUMN(G$3)))=0,"",INDIRECT(ADDRESS(ROW()*3-ROW($M$4)-ROW($F$4),COLUMN(G$3))))</f>
        <v>13.684100000000001</v>
      </c>
      <c r="R10" s="22" cm="1">
        <f t="array" aca="1" ref="R10" ca="1">IF(INDIRECT(ADDRESS(ROW()*3-ROW($M$4)-ROW($F$4),COLUMN(H$3)))=0,"",INDIRECT(ADDRESS(ROW()*3-ROW($M$4)-ROW($F$4),COLUMN(H$3))))</f>
        <v>6.3826000000000001</v>
      </c>
      <c r="S10" s="22" cm="1">
        <f t="array" aca="1" ref="S10" ca="1">IF(INDIRECT(ADDRESS(ROW()*3-ROW($M$4)-ROW($F$4),COLUMN(I$3)))=0,"",INDIRECT(ADDRESS(ROW()*3-ROW($M$4)-ROW($F$4),COLUMN(I$3))))</f>
        <v>7.1849999999999996</v>
      </c>
      <c r="T10" s="111" cm="1">
        <f t="array" aca="1" ref="T10" ca="1">IF(INDIRECT(ADDRESS(ROW()*3-ROW($M$4)-ROW($F$4),COLUMN(J$3)))=0,"",INDIRECT(ADDRESS(ROW()*3-ROW($M$4)-ROW($F$4),COLUMN(J$3))))</f>
        <v>0.11650000000000001</v>
      </c>
      <c r="U10" s="132" cm="1">
        <f t="array" aca="1" ref="U10" ca="1">IF(INDIRECT(ADDRESS(ROW()*3-ROW($M$4)-ROW($F$4),COLUMN(K$3)))=0,"",INDIRECT(ADDRESS(ROW()*3-ROW($M$4)-ROW($F$4),COLUMN(K$3))))</f>
        <v>12.6401</v>
      </c>
      <c r="V10" s="23" cm="1">
        <f t="array" aca="1" ref="V10" ca="1">IF(INDIRECT(ADDRESS(ROW()*3-ROW($M$4)-ROW($F$4)+1,COLUMN(G$3)))=0,"",INDIRECT(ADDRESS(ROW()*3-ROW($M$4)-ROW($F$4)+1,COLUMN(G$3))))</f>
        <v>13.9536</v>
      </c>
      <c r="W10" s="22" cm="1">
        <f t="array" aca="1" ref="W10" ca="1">IF(INDIRECT(ADDRESS(ROW()*3-ROW($M$4)-ROW($F$4)+1,COLUMN(H$3)))=0,"",INDIRECT(ADDRESS(ROW()*3-ROW($M$4)-ROW($F$4)+1,COLUMN(H$3))))</f>
        <v>6.5083000000000002</v>
      </c>
      <c r="X10" s="22" cm="1">
        <f t="array" aca="1" ref="X10" ca="1">IF(INDIRECT(ADDRESS(ROW()*3-ROW($M$4)-ROW($F$4)+1,COLUMN(I$3)))=0,"",INDIRECT(ADDRESS(ROW()*3-ROW($M$4)-ROW($F$4)+1,COLUMN(I$3))))</f>
        <v>7.3265000000000002</v>
      </c>
      <c r="Y10" s="111" cm="1">
        <f t="array" aca="1" ref="Y10" ca="1">IF(INDIRECT(ADDRESS(ROW()*3-ROW($M$4)-ROW($F$4)+1,COLUMN(J$3)))=0,"",INDIRECT(ADDRESS(ROW()*3-ROW($M$4)-ROW($F$4)+1,COLUMN(J$3))))</f>
        <v>0.1188</v>
      </c>
      <c r="Z10" s="128" cm="1">
        <f t="array" aca="1" ref="Z10" ca="1">IF(INDIRECT(ADDRESS(ROW()*3-ROW($M$4)-ROW($F$4)+1,COLUMN(K$3)))=0,"",INDIRECT(ADDRESS(ROW()*3-ROW($M$4)-ROW($F$4)+1,COLUMN(K$3))))</f>
        <v>12.899100000000001</v>
      </c>
      <c r="AA10" s="113" cm="1">
        <f t="array" aca="1" ref="AA10" ca="1">IF(INDIRECT(ADDRESS(ROW()*3-ROW($M$4)-ROW($F$4)+2,COLUMN(G$3)))=0,"",INDIRECT(ADDRESS(ROW()*3-ROW($M$4)-ROW($F$4)+2,COLUMN(G$3))))</f>
        <v>14.2285</v>
      </c>
      <c r="AB10" s="22" cm="1">
        <f t="array" aca="1" ref="AB10" ca="1">IF(INDIRECT(ADDRESS(ROW()*3-ROW($M$4)-ROW($F$4)+2,COLUMN(H$3)))=0,"",INDIRECT(ADDRESS(ROW()*3-ROW($M$4)-ROW($F$4)+2,COLUMN(H$3))))</f>
        <v>6.6365999999999996</v>
      </c>
      <c r="AC10" s="22" cm="1">
        <f t="array" aca="1" ref="AC10" ca="1">IF(INDIRECT(ADDRESS(ROW()*3-ROW($M$4)-ROW($F$4)+2,COLUMN(I$3)))=0,"",INDIRECT(ADDRESS(ROW()*3-ROW($M$4)-ROW($F$4)+2,COLUMN(I$3))))</f>
        <v>7.4707999999999997</v>
      </c>
      <c r="AD10" s="111" cm="1">
        <f t="array" aca="1" ref="AD10" ca="1">IF(INDIRECT(ADDRESS(ROW()*3-ROW($M$4)-ROW($F$4)+2,COLUMN(J$3)))=0,"",INDIRECT(ADDRESS(ROW()*3-ROW($M$4)-ROW($F$4)+2,COLUMN(J$3))))</f>
        <v>0.1211</v>
      </c>
      <c r="AE10" s="128" cm="1">
        <f t="array" aca="1" ref="AE10" ca="1">IF(INDIRECT(ADDRESS(ROW()*3-ROW($M$4)-ROW($F$4)+2,COLUMN(K$3)))=0,"",INDIRECT(ADDRESS(ROW()*3-ROW($M$4)-ROW($F$4)+2,COLUMN(K$3))))</f>
        <v>13.1683</v>
      </c>
      <c r="AG10" s="19"/>
      <c r="AH10" s="19"/>
    </row>
    <row r="11" spans="1:34" ht="15" thickBot="1">
      <c r="A11" s="3" t="s">
        <v>21</v>
      </c>
      <c r="B11" s="39">
        <v>2.5939000000000002E-4</v>
      </c>
      <c r="C11" s="205"/>
      <c r="D11" s="205"/>
      <c r="E11" s="216"/>
      <c r="F11" s="3" t="s">
        <v>21</v>
      </c>
      <c r="G11" s="187">
        <v>16.3704</v>
      </c>
      <c r="H11" s="188">
        <v>8.5335000000000001</v>
      </c>
      <c r="I11" s="188">
        <v>7.7031000000000001</v>
      </c>
      <c r="J11" s="188">
        <v>0.1338</v>
      </c>
      <c r="K11" s="188"/>
      <c r="L11" s="19"/>
      <c r="M11" s="28">
        <f t="shared" si="0"/>
        <v>2023</v>
      </c>
      <c r="N11" s="12" t="s">
        <v>10</v>
      </c>
      <c r="O11" s="14" t="s">
        <v>11</v>
      </c>
      <c r="P11" s="21" cm="1">
        <f t="array" aca="1" ref="P11" ca="1">IF(INDIRECT(ADDRESS(ROW()*3-ROW($M$4)-ROW($F$4),COLUMN($E$2)))=0,"",INDIRECT(ADDRESS(ROW()*3-ROW($M$4)-ROW($F$4),COLUMN($E$2))))</f>
        <v>830.29</v>
      </c>
      <c r="Q11" s="23" cm="1">
        <f t="array" aca="1" ref="Q11" ca="1">IF(INDIRECT(ADDRESS(ROW()*3-ROW($M$4)-ROW($F$4),COLUMN(G$3)))=0,"",INDIRECT(ADDRESS(ROW()*3-ROW($M$4)-ROW($F$4),COLUMN(G$3))))</f>
        <v>12.7492</v>
      </c>
      <c r="R11" s="22" cm="1">
        <f t="array" aca="1" ref="R11" ca="1">IF(INDIRECT(ADDRESS(ROW()*3-ROW($M$4)-ROW($F$4),COLUMN(H$3)))=0,"",INDIRECT(ADDRESS(ROW()*3-ROW($M$4)-ROW($F$4),COLUMN(H$3))))</f>
        <v>5.9847000000000001</v>
      </c>
      <c r="S11" s="22" cm="1">
        <f t="array" aca="1" ref="S11" ca="1">IF(INDIRECT(ADDRESS(ROW()*3-ROW($M$4)-ROW($F$4),COLUMN(I$3)))=0,"",INDIRECT(ADDRESS(ROW()*3-ROW($M$4)-ROW($F$4),COLUMN(I$3))))</f>
        <v>6.6325000000000003</v>
      </c>
      <c r="T11" s="111" cm="1">
        <f t="array" aca="1" ref="T11" ca="1">IF(INDIRECT(ADDRESS(ROW()*3-ROW($M$4)-ROW($F$4),COLUMN(J$3)))=0,"",INDIRECT(ADDRESS(ROW()*3-ROW($M$4)-ROW($F$4),COLUMN(J$3))))</f>
        <v>0.13200000000000001</v>
      </c>
      <c r="U11" s="132" cm="1">
        <f t="array" aca="1" ref="U11" ca="1">IF(INDIRECT(ADDRESS(ROW()*3-ROW($M$4)-ROW($F$4),COLUMN(K$3)))=0,"",INDIRECT(ADDRESS(ROW()*3-ROW($M$4)-ROW($F$4),COLUMN(K$3))))</f>
        <v>11.9352</v>
      </c>
      <c r="V11" s="23" cm="1">
        <f t="array" aca="1" ref="V11" ca="1">IF(INDIRECT(ADDRESS(ROW()*3-ROW($M$4)-ROW($F$4)+1,COLUMN(G$3)))=0,"",INDIRECT(ADDRESS(ROW()*3-ROW($M$4)-ROW($F$4)+1,COLUMN(G$3))))</f>
        <v>13.114100000000001</v>
      </c>
      <c r="W11" s="22" cm="1">
        <f t="array" aca="1" ref="W11" ca="1">IF(INDIRECT(ADDRESS(ROW()*3-ROW($M$4)-ROW($F$4)+1,COLUMN(H$3)))=0,"",INDIRECT(ADDRESS(ROW()*3-ROW($M$4)-ROW($F$4)+1,COLUMN(H$3))))</f>
        <v>6.1559999999999997</v>
      </c>
      <c r="X11" s="22" cm="1">
        <f t="array" aca="1" ref="X11" ca="1">IF(INDIRECT(ADDRESS(ROW()*3-ROW($M$4)-ROW($F$4)+1,COLUMN(I$3)))=0,"",INDIRECT(ADDRESS(ROW()*3-ROW($M$4)-ROW($F$4)+1,COLUMN(I$3))))</f>
        <v>6.8223000000000003</v>
      </c>
      <c r="Y11" s="111" cm="1">
        <f t="array" aca="1" ref="Y11" ca="1">IF(INDIRECT(ADDRESS(ROW()*3-ROW($M$4)-ROW($F$4)+1,COLUMN(J$3)))=0,"",INDIRECT(ADDRESS(ROW()*3-ROW($M$4)-ROW($F$4)+1,COLUMN(J$3))))</f>
        <v>0.1358</v>
      </c>
      <c r="Z11" s="128" cm="1">
        <f t="array" aca="1" ref="Z11" ca="1">IF(INDIRECT(ADDRESS(ROW()*3-ROW($M$4)-ROW($F$4)+1,COLUMN(K$3)))=0,"",INDIRECT(ADDRESS(ROW()*3-ROW($M$4)-ROW($F$4)+1,COLUMN(K$3))))</f>
        <v>12.2859</v>
      </c>
      <c r="AA11" s="113" cm="1">
        <f t="array" aca="1" ref="AA11" ca="1">IF(INDIRECT(ADDRESS(ROW()*3-ROW($M$4)-ROW($F$4)+2,COLUMN(G$3)))=0,"",INDIRECT(ADDRESS(ROW()*3-ROW($M$4)-ROW($F$4)+2,COLUMN(G$3))))</f>
        <v>13.503299999999999</v>
      </c>
      <c r="AB11" s="22" cm="1">
        <f t="array" aca="1" ref="AB11" ca="1">IF(INDIRECT(ADDRESS(ROW()*3-ROW($M$4)-ROW($F$4)+2,COLUMN(H$3)))=0,"",INDIRECT(ADDRESS(ROW()*3-ROW($M$4)-ROW($F$4)+2,COLUMN(H$3))))</f>
        <v>6.3387000000000002</v>
      </c>
      <c r="AC11" s="22" cm="1">
        <f t="array" aca="1" ref="AC11" ca="1">IF(INDIRECT(ADDRESS(ROW()*3-ROW($M$4)-ROW($F$4)+2,COLUMN(I$3)))=0,"",INDIRECT(ADDRESS(ROW()*3-ROW($M$4)-ROW($F$4)+2,COLUMN(I$3))))</f>
        <v>7.0247999999999999</v>
      </c>
      <c r="AD11" s="111" cm="1">
        <f t="array" aca="1" ref="AD11" ca="1">IF(INDIRECT(ADDRESS(ROW()*3-ROW($M$4)-ROW($F$4)+2,COLUMN(J$3)))=0,"",INDIRECT(ADDRESS(ROW()*3-ROW($M$4)-ROW($F$4)+2,COLUMN(J$3))))</f>
        <v>0.13980000000000001</v>
      </c>
      <c r="AE11" s="128" cm="1">
        <f t="array" aca="1" ref="AE11" ca="1">IF(INDIRECT(ADDRESS(ROW()*3-ROW($M$4)-ROW($F$4)+2,COLUMN(K$3)))=0,"",INDIRECT(ADDRESS(ROW()*3-ROW($M$4)-ROW($F$4)+2,COLUMN(K$3))))</f>
        <v>12.6639</v>
      </c>
      <c r="AG11" s="19"/>
      <c r="AH11" s="19"/>
    </row>
    <row r="12" spans="1:34" ht="15" thickBot="1">
      <c r="A12" s="3" t="s">
        <v>22</v>
      </c>
      <c r="B12" s="39">
        <v>2.6449999999999998E-4</v>
      </c>
      <c r="C12" s="205"/>
      <c r="D12" s="205"/>
      <c r="E12" s="216"/>
      <c r="F12" s="3" t="s">
        <v>22</v>
      </c>
      <c r="G12" s="187">
        <v>16.692900000000002</v>
      </c>
      <c r="H12" s="188">
        <v>8.7014999999999993</v>
      </c>
      <c r="I12" s="188">
        <v>7.8548999999999998</v>
      </c>
      <c r="J12" s="188">
        <v>0.13650000000000001</v>
      </c>
      <c r="K12" s="188"/>
      <c r="L12" s="19"/>
      <c r="M12" s="28">
        <f t="shared" si="0"/>
        <v>2023</v>
      </c>
      <c r="N12" s="12" t="s">
        <v>11</v>
      </c>
      <c r="O12" s="14" t="s">
        <v>35</v>
      </c>
      <c r="P12" s="21" cm="1">
        <f t="array" aca="1" ref="P12" ca="1">IF(INDIRECT(ADDRESS(ROW()*3-ROW($M$4)-ROW($F$4),COLUMN($E$2)))=0,"",INDIRECT(ADDRESS(ROW()*3-ROW($M$4)-ROW($F$4),COLUMN($E$2))))</f>
        <v>849.72</v>
      </c>
      <c r="Q12" s="23" cm="1">
        <f t="array" aca="1" ref="Q12" ca="1">IF(INDIRECT(ADDRESS(ROW()*3-ROW($M$4)-ROW($F$4),COLUMN(G$3)))=0,"",INDIRECT(ADDRESS(ROW()*3-ROW($M$4)-ROW($F$4),COLUMN(G$3))))</f>
        <v>13.2164</v>
      </c>
      <c r="R12" s="22" cm="1">
        <f t="array" aca="1" ref="R12" ca="1">IF(INDIRECT(ADDRESS(ROW()*3-ROW($M$4)-ROW($F$4),COLUMN(H$3)))=0,"",INDIRECT(ADDRESS(ROW()*3-ROW($M$4)-ROW($F$4),COLUMN(H$3))))</f>
        <v>6.4537000000000004</v>
      </c>
      <c r="S12" s="22" cm="1">
        <f t="array" aca="1" ref="S12" ca="1">IF(INDIRECT(ADDRESS(ROW()*3-ROW($M$4)-ROW($F$4),COLUMN(I$3)))=0,"",INDIRECT(ADDRESS(ROW()*3-ROW($M$4)-ROW($F$4),COLUMN(I$3))))</f>
        <v>6.6292999999999997</v>
      </c>
      <c r="T12" s="111" cm="1">
        <f t="array" aca="1" ref="T12" ca="1">IF(INDIRECT(ADDRESS(ROW()*3-ROW($M$4)-ROW($F$4),COLUMN(J$3)))=0,"",INDIRECT(ADDRESS(ROW()*3-ROW($M$4)-ROW($F$4),COLUMN(J$3))))</f>
        <v>0.13339999999999999</v>
      </c>
      <c r="U12" s="132" cm="1">
        <f t="array" aca="1" ref="U12" ca="1">IF(INDIRECT(ADDRESS(ROW()*3-ROW($M$4)-ROW($F$4),COLUMN(K$3)))=0,"",INDIRECT(ADDRESS(ROW()*3-ROW($M$4)-ROW($F$4),COLUMN(K$3))))</f>
        <v>12.228999999999999</v>
      </c>
      <c r="V12" s="23" cm="1">
        <f t="array" aca="1" ref="V12" ca="1">IF(INDIRECT(ADDRESS(ROW()*3-ROW($M$4)-ROW($F$4)+1,COLUMN(G$3)))=0,"",INDIRECT(ADDRESS(ROW()*3-ROW($M$4)-ROW($F$4)+1,COLUMN(G$3))))</f>
        <v>13.5946</v>
      </c>
      <c r="W12" s="22" cm="1">
        <f t="array" aca="1" ref="W12" ca="1">IF(INDIRECT(ADDRESS(ROW()*3-ROW($M$4)-ROW($F$4)+1,COLUMN(H$3)))=0,"",INDIRECT(ADDRESS(ROW()*3-ROW($M$4)-ROW($F$4)+1,COLUMN(H$3))))</f>
        <v>6.6382000000000003</v>
      </c>
      <c r="X12" s="22" cm="1">
        <f t="array" aca="1" ref="X12" ca="1">IF(INDIRECT(ADDRESS(ROW()*3-ROW($M$4)-ROW($F$4)+1,COLUMN(I$3)))=0,"",INDIRECT(ADDRESS(ROW()*3-ROW($M$4)-ROW($F$4)+1,COLUMN(I$3))))</f>
        <v>6.8190999999999997</v>
      </c>
      <c r="Y12" s="111" cm="1">
        <f t="array" aca="1" ref="Y12" ca="1">IF(INDIRECT(ADDRESS(ROW()*3-ROW($M$4)-ROW($F$4)+1,COLUMN(J$3)))=0,"",INDIRECT(ADDRESS(ROW()*3-ROW($M$4)-ROW($F$4)+1,COLUMN(J$3))))</f>
        <v>0.13730000000000001</v>
      </c>
      <c r="Z12" s="128" cm="1">
        <f t="array" aca="1" ref="Z12" ca="1">IF(INDIRECT(ADDRESS(ROW()*3-ROW($M$4)-ROW($F$4)+1,COLUMN(K$3)))=0,"",INDIRECT(ADDRESS(ROW()*3-ROW($M$4)-ROW($F$4)+1,COLUMN(K$3))))</f>
        <v>12.589499999999999</v>
      </c>
      <c r="AA12" s="113" cm="1">
        <f t="array" aca="1" ref="AA12" ca="1">IF(INDIRECT(ADDRESS(ROW()*3-ROW($M$4)-ROW($F$4)+2,COLUMN(G$3)))=0,"",INDIRECT(ADDRESS(ROW()*3-ROW($M$4)-ROW($F$4)+2,COLUMN(G$3))))</f>
        <v>13.998100000000001</v>
      </c>
      <c r="AB12" s="22" cm="1">
        <f t="array" aca="1" ref="AB12" ca="1">IF(INDIRECT(ADDRESS(ROW()*3-ROW($M$4)-ROW($F$4)+2,COLUMN(H$3)))=0,"",INDIRECT(ADDRESS(ROW()*3-ROW($M$4)-ROW($F$4)+2,COLUMN(H$3))))</f>
        <v>6.8353999999999999</v>
      </c>
      <c r="AC12" s="22" cm="1">
        <f t="array" aca="1" ref="AC12" ca="1">IF(INDIRECT(ADDRESS(ROW()*3-ROW($M$4)-ROW($F$4)+2,COLUMN(I$3)))=0,"",INDIRECT(ADDRESS(ROW()*3-ROW($M$4)-ROW($F$4)+2,COLUMN(I$3))))</f>
        <v>7.0213999999999999</v>
      </c>
      <c r="AD12" s="111" cm="1">
        <f t="array" aca="1" ref="AD12" ca="1">IF(INDIRECT(ADDRESS(ROW()*3-ROW($M$4)-ROW($F$4)+2,COLUMN(J$3)))=0,"",INDIRECT(ADDRESS(ROW()*3-ROW($M$4)-ROW($F$4)+2,COLUMN(J$3))))</f>
        <v>0.14130000000000001</v>
      </c>
      <c r="AE12" s="128" cm="1">
        <f t="array" aca="1" ref="AE12" ca="1">IF(INDIRECT(ADDRESS(ROW()*3-ROW($M$4)-ROW($F$4)+2,COLUMN(K$3)))=0,"",INDIRECT(ADDRESS(ROW()*3-ROW($M$4)-ROW($F$4)+2,COLUMN(K$3))))</f>
        <v>12.9785</v>
      </c>
      <c r="AG12" s="19"/>
      <c r="AH12" s="19"/>
    </row>
    <row r="13" spans="1:34" ht="15" thickBot="1">
      <c r="A13" s="3" t="s">
        <v>23</v>
      </c>
      <c r="B13" s="39">
        <v>2.5438000000000001E-4</v>
      </c>
      <c r="C13" s="205" t="s">
        <v>6</v>
      </c>
      <c r="D13" s="205" t="s">
        <v>7</v>
      </c>
      <c r="E13" s="217">
        <v>869.06</v>
      </c>
      <c r="F13" s="3" t="s">
        <v>20</v>
      </c>
      <c r="G13" s="187">
        <v>14.4757</v>
      </c>
      <c r="H13" s="188">
        <v>7.3068</v>
      </c>
      <c r="I13" s="188">
        <v>7.0561999999999996</v>
      </c>
      <c r="J13" s="188">
        <v>0.11269999999999999</v>
      </c>
      <c r="K13" s="188"/>
      <c r="L13" s="19"/>
      <c r="M13" s="28">
        <f t="shared" si="0"/>
        <v>2023</v>
      </c>
      <c r="N13" s="12" t="s">
        <v>35</v>
      </c>
      <c r="O13" s="14" t="s">
        <v>17</v>
      </c>
      <c r="P13" s="21" cm="1">
        <f t="array" aca="1" ref="P13" ca="1">IF(INDIRECT(ADDRESS(ROW()*3-ROW($M$4)-ROW($F$4),COLUMN($E$2)))=0,"",INDIRECT(ADDRESS(ROW()*3-ROW($M$4)-ROW($F$4),COLUMN($E$2))))</f>
        <v>877.44</v>
      </c>
      <c r="Q13" s="23" cm="1">
        <f t="array" aca="1" ref="Q13" ca="1">IF(INDIRECT(ADDRESS(ROW()*3-ROW($M$4)-ROW($F$4),COLUMN(G$3)))=0,"",INDIRECT(ADDRESS(ROW()*3-ROW($M$4)-ROW($F$4),COLUMN(G$3))))</f>
        <v>13.8828</v>
      </c>
      <c r="R13" s="22" cm="1">
        <f t="array" aca="1" ref="R13" ca="1">IF(INDIRECT(ADDRESS(ROW()*3-ROW($M$4)-ROW($F$4),COLUMN(H$3)))=0,"",INDIRECT(ADDRESS(ROW()*3-ROW($M$4)-ROW($F$4),COLUMN(H$3))))</f>
        <v>7.44</v>
      </c>
      <c r="S13" s="22" cm="1">
        <f t="array" aca="1" ref="S13" ca="1">IF(INDIRECT(ADDRESS(ROW()*3-ROW($M$4)-ROW($F$4),COLUMN(I$3)))=0,"",INDIRECT(ADDRESS(ROW()*3-ROW($M$4)-ROW($F$4),COLUMN(I$3))))</f>
        <v>6.3089000000000004</v>
      </c>
      <c r="T13" s="111" cm="1">
        <f t="array" aca="1" ref="T13" ca="1">IF(INDIRECT(ADDRESS(ROW()*3-ROW($M$4)-ROW($F$4),COLUMN(J$3)))=0,"",INDIRECT(ADDRESS(ROW()*3-ROW($M$4)-ROW($F$4),COLUMN(J$3))))</f>
        <v>0.13389999999999999</v>
      </c>
      <c r="U13" s="132" cm="1">
        <f t="array" aca="1" ref="U13" ca="1">IF(INDIRECT(ADDRESS(ROW()*3-ROW($M$4)-ROW($F$4),COLUMN(K$3)))=0,"",INDIRECT(ADDRESS(ROW()*3-ROW($M$4)-ROW($F$4),COLUMN(K$3))))</f>
        <v>13.1449</v>
      </c>
      <c r="V13" s="23" cm="1">
        <f t="array" aca="1" ref="V13" ca="1">IF(INDIRECT(ADDRESS(ROW()*3-ROW($M$4)-ROW($F$4)+1,COLUMN(G$3)))=0,"",INDIRECT(ADDRESS(ROW()*3-ROW($M$4)-ROW($F$4)+1,COLUMN(G$3))))</f>
        <v>14.280099999999999</v>
      </c>
      <c r="W13" s="22" cm="1">
        <f t="array" aca="1" ref="W13" ca="1">IF(INDIRECT(ADDRESS(ROW()*3-ROW($M$4)-ROW($F$4)+1,COLUMN(H$3)))=0,"",INDIRECT(ADDRESS(ROW()*3-ROW($M$4)-ROW($F$4)+1,COLUMN(H$3))))</f>
        <v>7.6529999999999996</v>
      </c>
      <c r="X13" s="22" cm="1">
        <f t="array" aca="1" ref="X13" ca="1">IF(INDIRECT(ADDRESS(ROW()*3-ROW($M$4)-ROW($F$4)+1,COLUMN(I$3)))=0,"",INDIRECT(ADDRESS(ROW()*3-ROW($M$4)-ROW($F$4)+1,COLUMN(I$3))))</f>
        <v>6.4893999999999998</v>
      </c>
      <c r="Y13" s="111" cm="1">
        <f t="array" aca="1" ref="Y13" ca="1">IF(INDIRECT(ADDRESS(ROW()*3-ROW($M$4)-ROW($F$4)+1,COLUMN(J$3)))=0,"",INDIRECT(ADDRESS(ROW()*3-ROW($M$4)-ROW($F$4)+1,COLUMN(J$3))))</f>
        <v>0.13769999999999999</v>
      </c>
      <c r="Z13" s="128" cm="1">
        <f t="array" aca="1" ref="Z13" ca="1">IF(INDIRECT(ADDRESS(ROW()*3-ROW($M$4)-ROW($F$4)+1,COLUMN(K$3)))=0,"",INDIRECT(ADDRESS(ROW()*3-ROW($M$4)-ROW($F$4)+1,COLUMN(K$3))))</f>
        <v>13.528499999999999</v>
      </c>
      <c r="AA13" s="113" cm="1">
        <f t="array" aca="1" ref="AA13" ca="1">IF(INDIRECT(ADDRESS(ROW()*3-ROW($M$4)-ROW($F$4)+2,COLUMN(G$3)))=0,"",INDIRECT(ADDRESS(ROW()*3-ROW($M$4)-ROW($F$4)+2,COLUMN(G$3))))</f>
        <v>14.703900000000001</v>
      </c>
      <c r="AB13" s="22" cm="1">
        <f t="array" aca="1" ref="AB13" ca="1">IF(INDIRECT(ADDRESS(ROW()*3-ROW($M$4)-ROW($F$4)+2,COLUMN(H$3)))=0,"",INDIRECT(ADDRESS(ROW()*3-ROW($M$4)-ROW($F$4)+2,COLUMN(H$3))))</f>
        <v>7.8800999999999997</v>
      </c>
      <c r="AC13" s="22" cm="1">
        <f t="array" aca="1" ref="AC13" ca="1">IF(INDIRECT(ADDRESS(ROW()*3-ROW($M$4)-ROW($F$4)+2,COLUMN(I$3)))=0,"",INDIRECT(ADDRESS(ROW()*3-ROW($M$4)-ROW($F$4)+2,COLUMN(I$3))))</f>
        <v>6.6820000000000004</v>
      </c>
      <c r="AD13" s="111" cm="1">
        <f t="array" aca="1" ref="AD13" ca="1">IF(INDIRECT(ADDRESS(ROW()*3-ROW($M$4)-ROW($F$4)+2,COLUMN(J$3)))=0,"",INDIRECT(ADDRESS(ROW()*3-ROW($M$4)-ROW($F$4)+2,COLUMN(J$3))))</f>
        <v>0.14180000000000001</v>
      </c>
      <c r="AE13" s="128" cm="1">
        <f t="array" aca="1" ref="AE13" ca="1">IF(INDIRECT(ADDRESS(ROW()*3-ROW($M$4)-ROW($F$4)+2,COLUMN(K$3)))=0,"",INDIRECT(ADDRESS(ROW()*3-ROW($M$4)-ROW($F$4)+2,COLUMN(K$3))))</f>
        <v>13.940799999999999</v>
      </c>
      <c r="AG13" s="19"/>
      <c r="AH13" s="19"/>
    </row>
    <row r="14" spans="1:34" ht="15" thickBot="1">
      <c r="A14" s="3" t="s">
        <v>21</v>
      </c>
      <c r="B14" s="39">
        <v>2.5939000000000002E-4</v>
      </c>
      <c r="C14" s="205"/>
      <c r="D14" s="205"/>
      <c r="E14" s="217"/>
      <c r="F14" s="3" t="s">
        <v>21</v>
      </c>
      <c r="G14" s="187">
        <v>14.7608</v>
      </c>
      <c r="H14" s="188">
        <v>7.4507000000000003</v>
      </c>
      <c r="I14" s="188">
        <v>7.1951999999999998</v>
      </c>
      <c r="J14" s="188">
        <v>0.1149</v>
      </c>
      <c r="K14" s="188"/>
      <c r="L14" s="19"/>
      <c r="M14" s="28">
        <f t="shared" si="0"/>
        <v>2023</v>
      </c>
      <c r="N14" s="12" t="s">
        <v>17</v>
      </c>
      <c r="O14" s="14" t="s">
        <v>13</v>
      </c>
      <c r="P14" s="21" cm="1">
        <f t="array" aca="1" ref="P14" ca="1">IF(INDIRECT(ADDRESS(ROW()*3-ROW($M$4)-ROW($F$4),COLUMN($E$2)))=0,"",INDIRECT(ADDRESS(ROW()*3-ROW($M$4)-ROW($F$4),COLUMN($E$2))))</f>
        <v>931.84</v>
      </c>
      <c r="Q14" s="23" cm="1">
        <f t="array" aca="1" ref="Q14" ca="1">IF(INDIRECT(ADDRESS(ROW()*3-ROW($M$4)-ROW($F$4),COLUMN(G$3)))=0,"",INDIRECT(ADDRESS(ROW()*3-ROW($M$4)-ROW($F$4),COLUMN(G$3))))</f>
        <v>15.1907</v>
      </c>
      <c r="R14" s="22" cm="1">
        <f t="array" aca="1" ref="R14" ca="1">IF(INDIRECT(ADDRESS(ROW()*3-ROW($M$4)-ROW($F$4),COLUMN(H$3)))=0,"",INDIRECT(ADDRESS(ROW()*3-ROW($M$4)-ROW($F$4),COLUMN(H$3))))</f>
        <v>8.7703000000000007</v>
      </c>
      <c r="S14" s="22" cm="1">
        <f t="array" aca="1" ref="S14" ca="1">IF(INDIRECT(ADDRESS(ROW()*3-ROW($M$4)-ROW($F$4),COLUMN(I$3)))=0,"",INDIRECT(ADDRESS(ROW()*3-ROW($M$4)-ROW($F$4),COLUMN(I$3))))</f>
        <v>6.2732999999999999</v>
      </c>
      <c r="T14" s="111" cm="1">
        <f t="array" aca="1" ref="T14" ca="1">IF(INDIRECT(ADDRESS(ROW()*3-ROW($M$4)-ROW($F$4),COLUMN(J$3)))=0,"",INDIRECT(ADDRESS(ROW()*3-ROW($M$4)-ROW($F$4),COLUMN(J$3))))</f>
        <v>0.14710000000000001</v>
      </c>
      <c r="U14" s="132" cm="1">
        <f t="array" aca="1" ref="U14" ca="1">IF(INDIRECT(ADDRESS(ROW()*3-ROW($M$4)-ROW($F$4),COLUMN(K$3)))=0,"",INDIRECT(ADDRESS(ROW()*3-ROW($M$4)-ROW($F$4),COLUMN(K$3))))</f>
        <v>14.258100000000001</v>
      </c>
      <c r="V14" s="23" cm="1">
        <f t="array" aca="1" ref="V14" ca="1">IF(INDIRECT(ADDRESS(ROW()*3-ROW($M$4)-ROW($F$4)+1,COLUMN(G$3)))=0,"",INDIRECT(ADDRESS(ROW()*3-ROW($M$4)-ROW($F$4)+1,COLUMN(G$3))))</f>
        <v>15.625400000000001</v>
      </c>
      <c r="W14" s="22" cm="1">
        <f t="array" aca="1" ref="W14" ca="1">IF(INDIRECT(ADDRESS(ROW()*3-ROW($M$4)-ROW($F$4)+1,COLUMN(H$3)))=0,"",INDIRECT(ADDRESS(ROW()*3-ROW($M$4)-ROW($F$4)+1,COLUMN(H$3))))</f>
        <v>9.0213000000000001</v>
      </c>
      <c r="X14" s="22" cm="1">
        <f t="array" aca="1" ref="X14" ca="1">IF(INDIRECT(ADDRESS(ROW()*3-ROW($M$4)-ROW($F$4)+1,COLUMN(I$3)))=0,"",INDIRECT(ADDRESS(ROW()*3-ROW($M$4)-ROW($F$4)+1,COLUMN(I$3))))</f>
        <v>6.4527999999999999</v>
      </c>
      <c r="Y14" s="111" cm="1">
        <f t="array" aca="1" ref="Y14" ca="1">IF(INDIRECT(ADDRESS(ROW()*3-ROW($M$4)-ROW($F$4)+1,COLUMN(J$3)))=0,"",INDIRECT(ADDRESS(ROW()*3-ROW($M$4)-ROW($F$4)+1,COLUMN(J$3))))</f>
        <v>0.15129999999999999</v>
      </c>
      <c r="Z14" s="128" cm="1">
        <f t="array" aca="1" ref="Z14" ca="1">IF(INDIRECT(ADDRESS(ROW()*3-ROW($M$4)-ROW($F$4)+1,COLUMN(K$3)))=0,"",INDIRECT(ADDRESS(ROW()*3-ROW($M$4)-ROW($F$4)+1,COLUMN(K$3))))</f>
        <v>14.6744</v>
      </c>
      <c r="AA14" s="113" cm="1">
        <f t="array" aca="1" ref="AA14" ca="1">IF(INDIRECT(ADDRESS(ROW()*3-ROW($M$4)-ROW($F$4)+2,COLUMN(G$3)))=0,"",INDIRECT(ADDRESS(ROW()*3-ROW($M$4)-ROW($F$4)+2,COLUMN(G$3))))</f>
        <v>16.089200000000002</v>
      </c>
      <c r="AB14" s="22" cm="1">
        <f t="array" aca="1" ref="AB14" ca="1">IF(INDIRECT(ADDRESS(ROW()*3-ROW($M$4)-ROW($F$4)+2,COLUMN(H$3)))=0,"",INDIRECT(ADDRESS(ROW()*3-ROW($M$4)-ROW($F$4)+2,COLUMN(H$3))))</f>
        <v>9.2890999999999995</v>
      </c>
      <c r="AC14" s="22" cm="1">
        <f t="array" aca="1" ref="AC14" ca="1">IF(INDIRECT(ADDRESS(ROW()*3-ROW($M$4)-ROW($F$4)+2,COLUMN(I$3)))=0,"",INDIRECT(ADDRESS(ROW()*3-ROW($M$4)-ROW($F$4)+2,COLUMN(I$3))))</f>
        <v>6.6443000000000003</v>
      </c>
      <c r="AD14" s="111" cm="1">
        <f t="array" aca="1" ref="AD14" ca="1">IF(INDIRECT(ADDRESS(ROW()*3-ROW($M$4)-ROW($F$4)+2,COLUMN(J$3)))=0,"",INDIRECT(ADDRESS(ROW()*3-ROW($M$4)-ROW($F$4)+2,COLUMN(J$3))))</f>
        <v>0.15579999999999999</v>
      </c>
      <c r="AE14" s="128" cm="1">
        <f t="array" aca="1" ref="AE14" ca="1">IF(INDIRECT(ADDRESS(ROW()*3-ROW($M$4)-ROW($F$4)+2,COLUMN(K$3)))=0,"",INDIRECT(ADDRESS(ROW()*3-ROW($M$4)-ROW($F$4)+2,COLUMN(K$3))))</f>
        <v>15.122199999999999</v>
      </c>
      <c r="AG14" s="19"/>
      <c r="AH14" s="19"/>
    </row>
    <row r="15" spans="1:34" ht="15" thickBot="1">
      <c r="A15" s="3" t="s">
        <v>22</v>
      </c>
      <c r="B15" s="39">
        <v>2.6449999999999998E-4</v>
      </c>
      <c r="C15" s="205"/>
      <c r="D15" s="205"/>
      <c r="E15" s="217"/>
      <c r="F15" s="3" t="s">
        <v>22</v>
      </c>
      <c r="G15" s="187">
        <v>15.051600000000001</v>
      </c>
      <c r="H15" s="188">
        <v>7.5974000000000004</v>
      </c>
      <c r="I15" s="188">
        <v>7.3369999999999997</v>
      </c>
      <c r="J15" s="188">
        <v>0.1172</v>
      </c>
      <c r="K15" s="188"/>
      <c r="L15" s="19"/>
      <c r="M15" s="28">
        <f t="shared" si="0"/>
        <v>2023</v>
      </c>
      <c r="N15" s="12" t="s">
        <v>13</v>
      </c>
      <c r="O15" s="14" t="s">
        <v>14</v>
      </c>
      <c r="P15" s="21" cm="1">
        <f t="array" aca="1" ref="P15" ca="1">IF(INDIRECT(ADDRESS(ROW()*3-ROW($M$4)-ROW($F$4),COLUMN($E$2)))=0,"",INDIRECT(ADDRESS(ROW()*3-ROW($M$4)-ROW($F$4),COLUMN($E$2))))</f>
        <v>879.87</v>
      </c>
      <c r="Q15" s="23" cm="1">
        <f t="array" aca="1" ref="Q15" ca="1">IF(INDIRECT(ADDRESS(ROW()*3-ROW($M$4)-ROW($F$4),COLUMN(G$3)))=0,"",INDIRECT(ADDRESS(ROW()*3-ROW($M$4)-ROW($F$4),COLUMN(G$3))))</f>
        <v>13.9412</v>
      </c>
      <c r="R15" s="22" cm="1">
        <f t="array" aca="1" ref="R15" ca="1">IF(INDIRECT(ADDRESS(ROW()*3-ROW($M$4)-ROW($F$4),COLUMN(H$3)))=0,"",INDIRECT(ADDRESS(ROW()*3-ROW($M$4)-ROW($F$4),COLUMN(H$3))))</f>
        <v>7.9538000000000002</v>
      </c>
      <c r="S15" s="22" cm="1">
        <f t="array" aca="1" ref="S15" ca="1">IF(INDIRECT(ADDRESS(ROW()*3-ROW($M$4)-ROW($F$4),COLUMN(I$3)))=0,"",INDIRECT(ADDRESS(ROW()*3-ROW($M$4)-ROW($F$4),COLUMN(I$3))))</f>
        <v>5.8792</v>
      </c>
      <c r="T15" s="111" cm="1">
        <f t="array" aca="1" ref="T15" ca="1">IF(INDIRECT(ADDRESS(ROW()*3-ROW($M$4)-ROW($F$4),COLUMN(J$3)))=0,"",INDIRECT(ADDRESS(ROW()*3-ROW($M$4)-ROW($F$4),COLUMN(J$3))))</f>
        <v>0.1082</v>
      </c>
      <c r="U15" s="132" cm="1">
        <f t="array" aca="1" ref="U15" ca="1">IF(INDIRECT(ADDRESS(ROW()*3-ROW($M$4)-ROW($F$4),COLUMN(K$3)))=0,"",INDIRECT(ADDRESS(ROW()*3-ROW($M$4)-ROW($F$4),COLUMN(K$3))))</f>
        <v>12.9956</v>
      </c>
      <c r="V15" s="23" cm="1">
        <f t="array" aca="1" ref="V15" ca="1">IF(INDIRECT(ADDRESS(ROW()*3-ROW($M$4)-ROW($F$4)+1,COLUMN(G$3)))=0,"",INDIRECT(ADDRESS(ROW()*3-ROW($M$4)-ROW($F$4)+1,COLUMN(G$3))))</f>
        <v>14.340199999999999</v>
      </c>
      <c r="W15" s="22" cm="1">
        <f t="array" aca="1" ref="W15" ca="1">IF(INDIRECT(ADDRESS(ROW()*3-ROW($M$4)-ROW($F$4)+1,COLUMN(H$3)))=0,"",INDIRECT(ADDRESS(ROW()*3-ROW($M$4)-ROW($F$4)+1,COLUMN(H$3))))</f>
        <v>8.1814</v>
      </c>
      <c r="X15" s="22" cm="1">
        <f t="array" aca="1" ref="X15" ca="1">IF(INDIRECT(ADDRESS(ROW()*3-ROW($M$4)-ROW($F$4)+1,COLUMN(I$3)))=0,"",INDIRECT(ADDRESS(ROW()*3-ROW($M$4)-ROW($F$4)+1,COLUMN(I$3))))</f>
        <v>6.0475000000000003</v>
      </c>
      <c r="Y15" s="111" cm="1">
        <f t="array" aca="1" ref="Y15" ca="1">IF(INDIRECT(ADDRESS(ROW()*3-ROW($M$4)-ROW($F$4)+1,COLUMN(J$3)))=0,"",INDIRECT(ADDRESS(ROW()*3-ROW($M$4)-ROW($F$4)+1,COLUMN(J$3))))</f>
        <v>0.1113</v>
      </c>
      <c r="Z15" s="128" cm="1">
        <f t="array" aca="1" ref="Z15" ca="1">IF(INDIRECT(ADDRESS(ROW()*3-ROW($M$4)-ROW($F$4)+1,COLUMN(K$3)))=0,"",INDIRECT(ADDRESS(ROW()*3-ROW($M$4)-ROW($F$4)+1,COLUMN(K$3))))</f>
        <v>13.377000000000001</v>
      </c>
      <c r="AA15" s="113" cm="1">
        <f t="array" aca="1" ref="AA15" ca="1">IF(INDIRECT(ADDRESS(ROW()*3-ROW($M$4)-ROW($F$4)+2,COLUMN(G$3)))=0,"",INDIRECT(ADDRESS(ROW()*3-ROW($M$4)-ROW($F$4)+2,COLUMN(G$3))))</f>
        <v>14.7658</v>
      </c>
      <c r="AB15" s="22" cm="1">
        <f t="array" aca="1" ref="AB15" ca="1">IF(INDIRECT(ADDRESS(ROW()*3-ROW($M$4)-ROW($F$4)+2,COLUMN(H$3)))=0,"",INDIRECT(ADDRESS(ROW()*3-ROW($M$4)-ROW($F$4)+2,COLUMN(H$3))))</f>
        <v>8.4242000000000008</v>
      </c>
      <c r="AC15" s="22" cm="1">
        <f t="array" aca="1" ref="AC15" ca="1">IF(INDIRECT(ADDRESS(ROW()*3-ROW($M$4)-ROW($F$4)+2,COLUMN(I$3)))=0,"",INDIRECT(ADDRESS(ROW()*3-ROW($M$4)-ROW($F$4)+2,COLUMN(I$3))))</f>
        <v>6.2270000000000003</v>
      </c>
      <c r="AD15" s="111" cm="1">
        <f t="array" aca="1" ref="AD15" ca="1">IF(INDIRECT(ADDRESS(ROW()*3-ROW($M$4)-ROW($F$4)+2,COLUMN(J$3)))=0,"",INDIRECT(ADDRESS(ROW()*3-ROW($M$4)-ROW($F$4)+2,COLUMN(J$3))))</f>
        <v>0.11459999999999999</v>
      </c>
      <c r="AE15" s="128" cm="1">
        <f t="array" aca="1" ref="AE15" ca="1">IF(INDIRECT(ADDRESS(ROW()*3-ROW($M$4)-ROW($F$4)+2,COLUMN(K$3)))=0,"",INDIRECT(ADDRESS(ROW()*3-ROW($M$4)-ROW($F$4)+2,COLUMN(K$3))))</f>
        <v>13.787800000000001</v>
      </c>
      <c r="AG15" s="19"/>
      <c r="AH15" s="19"/>
    </row>
    <row r="16" spans="1:34" ht="15" thickBot="1">
      <c r="A16" s="3" t="s">
        <v>20</v>
      </c>
      <c r="B16" s="39">
        <v>2.5438000000000001E-4</v>
      </c>
      <c r="C16" s="205" t="s">
        <v>7</v>
      </c>
      <c r="D16" s="205" t="s">
        <v>8</v>
      </c>
      <c r="E16" s="216">
        <v>889.71</v>
      </c>
      <c r="F16" s="3" t="s">
        <v>20</v>
      </c>
      <c r="G16" s="187">
        <v>15.000999999999999</v>
      </c>
      <c r="H16" s="188">
        <v>7.7134999999999998</v>
      </c>
      <c r="I16" s="188">
        <v>7.1295000000000002</v>
      </c>
      <c r="J16" s="188">
        <v>0.158</v>
      </c>
      <c r="K16" s="188"/>
      <c r="L16" s="19"/>
      <c r="M16" s="29">
        <f t="shared" si="0"/>
        <v>2023</v>
      </c>
      <c r="N16" s="13" t="s">
        <v>14</v>
      </c>
      <c r="O16" s="15" t="s">
        <v>4</v>
      </c>
      <c r="P16" s="24" cm="1">
        <f t="array" aca="1" ref="P16" ca="1">IF(INDIRECT(ADDRESS(ROW()*3-ROW($M$4)-ROW($F$4),COLUMN($E$2)))=0,"",INDIRECT(ADDRESS(ROW()*3-ROW($M$4)-ROW($F$4),COLUMN($E$2))))</f>
        <v>846.42</v>
      </c>
      <c r="Q16" s="26" cm="1">
        <f t="array" aca="1" ref="Q16" ca="1">IF(INDIRECT(ADDRESS(ROW()*3-ROW($M$4)-ROW($F$4),COLUMN(G$3)))=0,"",INDIRECT(ADDRESS(ROW()*3-ROW($M$4)-ROW($F$4),COLUMN(G$3))))</f>
        <v>13.137</v>
      </c>
      <c r="R16" s="25" cm="1">
        <f t="array" aca="1" ref="R16" ca="1">IF(INDIRECT(ADDRESS(ROW()*3-ROW($M$4)-ROW($F$4),COLUMN(H$3)))=0,"",INDIRECT(ADDRESS(ROW()*3-ROW($M$4)-ROW($F$4),COLUMN(H$3))))</f>
        <v>7.7624000000000004</v>
      </c>
      <c r="S16" s="25" cm="1">
        <f t="array" aca="1" ref="S16" ca="1">IF(INDIRECT(ADDRESS(ROW()*3-ROW($M$4)-ROW($F$4),COLUMN(I$3)))=0,"",INDIRECT(ADDRESS(ROW()*3-ROW($M$4)-ROW($F$4),COLUMN(I$3))))</f>
        <v>5.2770000000000001</v>
      </c>
      <c r="T16" s="112" cm="1">
        <f t="array" aca="1" ref="T16" ca="1">IF(INDIRECT(ADDRESS(ROW()*3-ROW($M$4)-ROW($F$4),COLUMN(J$3)))=0,"",INDIRECT(ADDRESS(ROW()*3-ROW($M$4)-ROW($F$4),COLUMN(J$3))))</f>
        <v>9.7600000000000006E-2</v>
      </c>
      <c r="U16" s="137" cm="1">
        <f t="array" aca="1" ref="U16" ca="1">IF(INDIRECT(ADDRESS(ROW()*3-ROW($M$4)-ROW($F$4),COLUMN(K$3)))=0,"",INDIRECT(ADDRESS(ROW()*3-ROW($M$4)-ROW($F$4),COLUMN(K$3))))</f>
        <v>11.777900000000001</v>
      </c>
      <c r="V16" s="26" cm="1">
        <f t="array" aca="1" ref="V16" ca="1">IF(INDIRECT(ADDRESS(ROW()*3-ROW($M$4)-ROW($F$4)+1,COLUMN(G$3)))=0,"",INDIRECT(ADDRESS(ROW()*3-ROW($M$4)-ROW($F$4)+1,COLUMN(G$3))))</f>
        <v>13.513</v>
      </c>
      <c r="W16" s="25" cm="1">
        <f t="array" aca="1" ref="W16" ca="1">IF(INDIRECT(ADDRESS(ROW()*3-ROW($M$4)-ROW($F$4)+1,COLUMN(H$3)))=0,"",INDIRECT(ADDRESS(ROW()*3-ROW($M$4)-ROW($F$4)+1,COLUMN(H$3))))</f>
        <v>7.9846000000000004</v>
      </c>
      <c r="X16" s="25" cm="1">
        <f t="array" aca="1" ref="X16" ca="1">IF(INDIRECT(ADDRESS(ROW()*3-ROW($M$4)-ROW($F$4)+1,COLUMN(I$3)))=0,"",INDIRECT(ADDRESS(ROW()*3-ROW($M$4)-ROW($F$4)+1,COLUMN(I$3))))</f>
        <v>5.4279999999999999</v>
      </c>
      <c r="Y16" s="112" cm="1">
        <f t="array" aca="1" ref="Y16" ca="1">IF(INDIRECT(ADDRESS(ROW()*3-ROW($M$4)-ROW($F$4)+1,COLUMN(J$3)))=0,"",INDIRECT(ADDRESS(ROW()*3-ROW($M$4)-ROW($F$4)+1,COLUMN(J$3))))</f>
        <v>0.1004</v>
      </c>
      <c r="Z16" s="129" cm="1">
        <f t="array" aca="1" ref="Z16" ca="1">IF(INDIRECT(ADDRESS(ROW()*3-ROW($M$4)-ROW($F$4)+1,COLUMN(K$3)))=0,"",INDIRECT(ADDRESS(ROW()*3-ROW($M$4)-ROW($F$4)+1,COLUMN(K$3))))</f>
        <v>12.1296</v>
      </c>
      <c r="AA16" s="114" cm="1">
        <f t="array" aca="1" ref="AA16" ca="1">IF(INDIRECT(ADDRESS(ROW()*3-ROW($M$4)-ROW($F$4)+2,COLUMN(G$3)))=0,"",INDIRECT(ADDRESS(ROW()*3-ROW($M$4)-ROW($F$4)+2,COLUMN(G$3))))</f>
        <v>13.914</v>
      </c>
      <c r="AB16" s="25" cm="1">
        <f t="array" aca="1" ref="AB16" ca="1">IF(INDIRECT(ADDRESS(ROW()*3-ROW($M$4)-ROW($F$4)+2,COLUMN(H$3)))=0,"",INDIRECT(ADDRESS(ROW()*3-ROW($M$4)-ROW($F$4)+2,COLUMN(H$3))))</f>
        <v>8.2215000000000007</v>
      </c>
      <c r="AC16" s="25" cm="1">
        <f t="array" aca="1" ref="AC16" ca="1">IF(INDIRECT(ADDRESS(ROW()*3-ROW($M$4)-ROW($F$4)+2,COLUMN(I$3)))=0,"",INDIRECT(ADDRESS(ROW()*3-ROW($M$4)-ROW($F$4)+2,COLUMN(I$3))))</f>
        <v>5.5891000000000002</v>
      </c>
      <c r="AD16" s="112" cm="1">
        <f t="array" aca="1" ref="AD16" ca="1">IF(INDIRECT(ADDRESS(ROW()*3-ROW($M$4)-ROW($F$4)+2,COLUMN(J$3)))=0,"",INDIRECT(ADDRESS(ROW()*3-ROW($M$4)-ROW($F$4)+2,COLUMN(J$3))))</f>
        <v>0.10340000000000001</v>
      </c>
      <c r="AE16" s="129" cm="1">
        <f t="array" aca="1" ref="AE16" ca="1">IF(INDIRECT(ADDRESS(ROW()*3-ROW($M$4)-ROW($F$4)+2,COLUMN(K$3)))=0,"",INDIRECT(ADDRESS(ROW()*3-ROW($M$4)-ROW($F$4)+2,COLUMN(K$3))))</f>
        <v>12.510999999999999</v>
      </c>
      <c r="AG16" s="19"/>
      <c r="AH16" s="19"/>
    </row>
    <row r="17" spans="1:34" ht="15" thickBot="1">
      <c r="A17" s="3" t="s">
        <v>21</v>
      </c>
      <c r="B17" s="39">
        <v>2.5939000000000002E-4</v>
      </c>
      <c r="C17" s="205"/>
      <c r="D17" s="205"/>
      <c r="E17" s="216"/>
      <c r="F17" s="3" t="s">
        <v>21</v>
      </c>
      <c r="G17" s="187">
        <v>15.2965</v>
      </c>
      <c r="H17" s="188">
        <v>7.8654999999999999</v>
      </c>
      <c r="I17" s="188">
        <v>7.2698999999999998</v>
      </c>
      <c r="J17" s="188">
        <v>0.16109999999999999</v>
      </c>
      <c r="K17" s="188"/>
      <c r="L17" s="19"/>
      <c r="AG17" s="19"/>
      <c r="AH17" s="19"/>
    </row>
    <row r="18" spans="1:34" ht="16" thickBot="1">
      <c r="A18" s="3" t="s">
        <v>22</v>
      </c>
      <c r="B18" s="39">
        <v>2.6449999999999998E-4</v>
      </c>
      <c r="C18" s="205"/>
      <c r="D18" s="205"/>
      <c r="E18" s="216"/>
      <c r="F18" s="3" t="s">
        <v>22</v>
      </c>
      <c r="G18" s="187">
        <v>15.597799999999999</v>
      </c>
      <c r="H18" s="188">
        <v>8.0204000000000004</v>
      </c>
      <c r="I18" s="188">
        <v>7.4131</v>
      </c>
      <c r="J18" s="188">
        <v>0.1643</v>
      </c>
      <c r="K18" s="188"/>
      <c r="L18" s="19"/>
      <c r="M18" s="16" t="str">
        <f>"Αναπροσαρμογή Καυσίμων " &amp; M4 &amp; " - Ψηλή Τάση  (c/kWh)"</f>
        <v>Αναπροσαρμογή Καυσίμων 2023 - Ψηλή Τάση  (c/kWh)</v>
      </c>
      <c r="W18" s="16" t="str">
        <f>"Αναπροσαρμογή Καυσίμων " &amp; M4 &amp; " - Χαμηλή Τάση (c/kWh)"</f>
        <v>Αναπροσαρμογή Καυσίμων 2023 - Χαμηλή Τάση (c/kWh)</v>
      </c>
      <c r="AG18" s="19"/>
      <c r="AH18" s="19"/>
    </row>
    <row r="19" spans="1:34" ht="15" thickBot="1">
      <c r="A19" s="3" t="s">
        <v>20</v>
      </c>
      <c r="B19" s="39">
        <v>2.5438000000000001E-4</v>
      </c>
      <c r="C19" s="205" t="s">
        <v>8</v>
      </c>
      <c r="D19" s="205" t="s">
        <v>9</v>
      </c>
      <c r="E19" s="217">
        <v>835.8</v>
      </c>
      <c r="F19" s="3" t="s">
        <v>20</v>
      </c>
      <c r="G19" s="187">
        <v>13.6297</v>
      </c>
      <c r="H19" s="188">
        <v>6.649</v>
      </c>
      <c r="I19" s="188">
        <v>6.8643999999999998</v>
      </c>
      <c r="J19" s="188">
        <v>0.1163</v>
      </c>
      <c r="K19" s="188"/>
      <c r="L19" s="19"/>
      <c r="AG19" s="19"/>
      <c r="AH19" s="19"/>
    </row>
    <row r="20" spans="1:34" ht="15" thickBot="1">
      <c r="A20" s="3" t="s">
        <v>21</v>
      </c>
      <c r="B20" s="39">
        <v>2.5939000000000002E-4</v>
      </c>
      <c r="C20" s="205"/>
      <c r="D20" s="205"/>
      <c r="E20" s="217"/>
      <c r="F20" s="3" t="s">
        <v>21</v>
      </c>
      <c r="G20" s="187">
        <v>13.898099999999999</v>
      </c>
      <c r="H20" s="188">
        <v>6.78</v>
      </c>
      <c r="I20" s="188">
        <v>6.9996</v>
      </c>
      <c r="J20" s="188">
        <v>0.11849999999999999</v>
      </c>
      <c r="K20" s="188"/>
      <c r="L20" s="19"/>
      <c r="AG20" s="19"/>
      <c r="AH20" s="19"/>
    </row>
    <row r="21" spans="1:34" ht="15" thickBot="1">
      <c r="A21" s="3" t="s">
        <v>22</v>
      </c>
      <c r="B21" s="39">
        <v>2.6449999999999998E-4</v>
      </c>
      <c r="C21" s="205"/>
      <c r="D21" s="205"/>
      <c r="E21" s="217"/>
      <c r="F21" s="3" t="s">
        <v>22</v>
      </c>
      <c r="G21" s="187">
        <v>14.171900000000001</v>
      </c>
      <c r="H21" s="188">
        <v>6.9135</v>
      </c>
      <c r="I21" s="188">
        <v>7.1375000000000002</v>
      </c>
      <c r="J21" s="188">
        <v>0.12089999999999999</v>
      </c>
      <c r="K21" s="188"/>
      <c r="L21" s="19"/>
      <c r="AG21" s="19"/>
      <c r="AH21" s="19"/>
    </row>
    <row r="22" spans="1:34" ht="15" thickBot="1">
      <c r="A22" s="3" t="s">
        <v>20</v>
      </c>
      <c r="B22" s="39">
        <v>2.5438000000000001E-4</v>
      </c>
      <c r="C22" s="205" t="s">
        <v>9</v>
      </c>
      <c r="D22" s="205" t="s">
        <v>10</v>
      </c>
      <c r="E22" s="218">
        <v>837.94</v>
      </c>
      <c r="F22" s="3" t="s">
        <v>20</v>
      </c>
      <c r="G22" s="187">
        <v>13.684100000000001</v>
      </c>
      <c r="H22" s="188">
        <v>6.3826000000000001</v>
      </c>
      <c r="I22" s="188">
        <v>7.1849999999999996</v>
      </c>
      <c r="J22" s="188">
        <v>0.11650000000000001</v>
      </c>
      <c r="K22" s="191">
        <v>12.6401</v>
      </c>
      <c r="L22" s="19"/>
      <c r="AG22" s="19"/>
      <c r="AH22" s="19"/>
    </row>
    <row r="23" spans="1:34" ht="15" thickBot="1">
      <c r="A23" s="3" t="s">
        <v>21</v>
      </c>
      <c r="B23" s="39">
        <v>2.5939000000000002E-4</v>
      </c>
      <c r="C23" s="205"/>
      <c r="D23" s="205"/>
      <c r="E23" s="216"/>
      <c r="F23" s="3" t="s">
        <v>21</v>
      </c>
      <c r="G23" s="187">
        <v>13.9536</v>
      </c>
      <c r="H23" s="188">
        <v>6.5083000000000002</v>
      </c>
      <c r="I23" s="188">
        <v>7.3265000000000002</v>
      </c>
      <c r="J23" s="188">
        <v>0.1188</v>
      </c>
      <c r="K23" s="191">
        <v>12.899100000000001</v>
      </c>
      <c r="L23" s="19"/>
      <c r="AG23" s="19"/>
      <c r="AH23" s="19"/>
    </row>
    <row r="24" spans="1:34" ht="15" thickBot="1">
      <c r="A24" s="3" t="s">
        <v>24</v>
      </c>
      <c r="B24" s="39">
        <v>2.6449999999999998E-4</v>
      </c>
      <c r="C24" s="205"/>
      <c r="D24" s="205"/>
      <c r="E24" s="216"/>
      <c r="F24" s="3" t="s">
        <v>22</v>
      </c>
      <c r="G24" s="187">
        <v>14.2285</v>
      </c>
      <c r="H24" s="188">
        <v>6.6365999999999996</v>
      </c>
      <c r="I24" s="188">
        <v>7.4707999999999997</v>
      </c>
      <c r="J24" s="188">
        <v>0.1211</v>
      </c>
      <c r="K24" s="191">
        <v>13.1683</v>
      </c>
      <c r="L24" s="19"/>
      <c r="AG24" s="19"/>
      <c r="AH24" s="19"/>
    </row>
    <row r="25" spans="1:34" ht="15" thickBot="1">
      <c r="A25" s="3" t="s">
        <v>20</v>
      </c>
      <c r="B25" s="38">
        <v>2.4042000000000001E-4</v>
      </c>
      <c r="C25" s="205" t="s">
        <v>10</v>
      </c>
      <c r="D25" s="205" t="s">
        <v>11</v>
      </c>
      <c r="E25" s="218">
        <v>830.29</v>
      </c>
      <c r="F25" s="3" t="s">
        <v>20</v>
      </c>
      <c r="G25" s="187">
        <v>12.7492</v>
      </c>
      <c r="H25" s="188">
        <v>5.9847000000000001</v>
      </c>
      <c r="I25" s="188">
        <v>6.6325000000000003</v>
      </c>
      <c r="J25" s="188">
        <v>0.13200000000000001</v>
      </c>
      <c r="K25" s="191">
        <v>11.9352</v>
      </c>
      <c r="L25" s="19"/>
      <c r="AG25" s="19"/>
      <c r="AH25" s="19"/>
    </row>
    <row r="26" spans="1:34" ht="15" thickBot="1">
      <c r="A26" s="3" t="s">
        <v>21</v>
      </c>
      <c r="B26" s="38">
        <v>2.4729999999999999E-4</v>
      </c>
      <c r="C26" s="205"/>
      <c r="D26" s="205"/>
      <c r="E26" s="216"/>
      <c r="F26" s="3" t="s">
        <v>21</v>
      </c>
      <c r="G26" s="187">
        <v>13.114100000000001</v>
      </c>
      <c r="H26" s="188">
        <v>6.1559999999999997</v>
      </c>
      <c r="I26" s="188">
        <v>6.8223000000000003</v>
      </c>
      <c r="J26" s="188">
        <v>0.1358</v>
      </c>
      <c r="K26" s="191">
        <v>12.2859</v>
      </c>
      <c r="L26" s="19"/>
      <c r="AG26" s="19"/>
      <c r="AH26" s="19"/>
    </row>
    <row r="27" spans="1:34" ht="15" thickBot="1">
      <c r="A27" s="3" t="s">
        <v>22</v>
      </c>
      <c r="B27" s="38">
        <v>2.5463999999999999E-4</v>
      </c>
      <c r="C27" s="205"/>
      <c r="D27" s="205"/>
      <c r="E27" s="216"/>
      <c r="F27" s="3" t="s">
        <v>22</v>
      </c>
      <c r="G27" s="187">
        <v>13.503299999999999</v>
      </c>
      <c r="H27" s="188">
        <v>6.3387000000000002</v>
      </c>
      <c r="I27" s="188">
        <v>7.0247999999999999</v>
      </c>
      <c r="J27" s="188">
        <v>0.13980000000000001</v>
      </c>
      <c r="K27" s="191">
        <v>12.6639</v>
      </c>
      <c r="L27" s="19"/>
      <c r="AG27" s="19"/>
      <c r="AH27" s="19"/>
    </row>
    <row r="28" spans="1:34" ht="15" thickBot="1">
      <c r="A28" s="3" t="s">
        <v>20</v>
      </c>
      <c r="B28" s="38">
        <v>2.4042000000000001E-4</v>
      </c>
      <c r="C28" s="205" t="s">
        <v>11</v>
      </c>
      <c r="D28" s="205" t="s">
        <v>12</v>
      </c>
      <c r="E28" s="218">
        <v>849.72</v>
      </c>
      <c r="F28" s="3" t="s">
        <v>20</v>
      </c>
      <c r="G28" s="187">
        <v>13.2164</v>
      </c>
      <c r="H28" s="188">
        <v>6.4537000000000004</v>
      </c>
      <c r="I28" s="188">
        <v>6.6292999999999997</v>
      </c>
      <c r="J28" s="188">
        <v>0.13339999999999999</v>
      </c>
      <c r="K28" s="191">
        <v>12.228999999999999</v>
      </c>
      <c r="L28" s="19"/>
      <c r="AG28" s="19"/>
      <c r="AH28" s="19"/>
    </row>
    <row r="29" spans="1:34" ht="15" thickBot="1">
      <c r="A29" s="3" t="s">
        <v>25</v>
      </c>
      <c r="B29" s="38">
        <v>2.4729999999999999E-4</v>
      </c>
      <c r="C29" s="205"/>
      <c r="D29" s="205"/>
      <c r="E29" s="216"/>
      <c r="F29" s="3" t="s">
        <v>21</v>
      </c>
      <c r="G29" s="187">
        <v>13.5946</v>
      </c>
      <c r="H29" s="188">
        <v>6.6382000000000003</v>
      </c>
      <c r="I29" s="188">
        <v>6.8190999999999997</v>
      </c>
      <c r="J29" s="188">
        <v>0.13730000000000001</v>
      </c>
      <c r="K29" s="191">
        <v>12.589499999999999</v>
      </c>
      <c r="L29" s="19"/>
      <c r="AG29" s="19"/>
      <c r="AH29" s="19"/>
    </row>
    <row r="30" spans="1:34" ht="15" thickBot="1">
      <c r="A30" s="3" t="s">
        <v>26</v>
      </c>
      <c r="B30" s="38">
        <v>2.5463999999999999E-4</v>
      </c>
      <c r="C30" s="205"/>
      <c r="D30" s="205"/>
      <c r="E30" s="216"/>
      <c r="F30" s="3" t="s">
        <v>22</v>
      </c>
      <c r="G30" s="187">
        <v>13.998100000000001</v>
      </c>
      <c r="H30" s="188">
        <v>6.8353999999999999</v>
      </c>
      <c r="I30" s="188">
        <v>7.0213999999999999</v>
      </c>
      <c r="J30" s="188">
        <v>0.14130000000000001</v>
      </c>
      <c r="K30" s="191">
        <v>12.9785</v>
      </c>
      <c r="L30" s="19"/>
      <c r="AG30" s="19"/>
      <c r="AH30" s="19"/>
    </row>
    <row r="31" spans="1:34" ht="15" thickBot="1">
      <c r="A31" s="3" t="s">
        <v>20</v>
      </c>
      <c r="B31" s="38">
        <v>2.4042000000000001E-4</v>
      </c>
      <c r="C31" s="205" t="s">
        <v>12</v>
      </c>
      <c r="D31" s="205" t="s">
        <v>17</v>
      </c>
      <c r="E31" s="216">
        <v>877.44</v>
      </c>
      <c r="F31" s="3" t="s">
        <v>20</v>
      </c>
      <c r="G31" s="187">
        <v>13.8828</v>
      </c>
      <c r="H31" s="188">
        <v>7.44</v>
      </c>
      <c r="I31" s="188">
        <v>6.3089000000000004</v>
      </c>
      <c r="J31" s="188">
        <v>0.13389999999999999</v>
      </c>
      <c r="K31" s="191">
        <v>13.1449</v>
      </c>
      <c r="L31" s="19"/>
      <c r="AG31" s="19"/>
      <c r="AH31" s="19"/>
    </row>
    <row r="32" spans="1:34" ht="15" thickBot="1">
      <c r="A32" s="3" t="s">
        <v>25</v>
      </c>
      <c r="B32" s="38">
        <v>2.4729999999999999E-4</v>
      </c>
      <c r="C32" s="205"/>
      <c r="D32" s="205"/>
      <c r="E32" s="216"/>
      <c r="F32" s="3" t="s">
        <v>21</v>
      </c>
      <c r="G32" s="187">
        <v>14.280099999999999</v>
      </c>
      <c r="H32" s="188">
        <v>7.6529999999999996</v>
      </c>
      <c r="I32" s="188">
        <v>6.4893999999999998</v>
      </c>
      <c r="J32" s="188">
        <v>0.13769999999999999</v>
      </c>
      <c r="K32" s="191">
        <v>13.528499999999999</v>
      </c>
      <c r="L32" s="19"/>
      <c r="AG32" s="19"/>
      <c r="AH32" s="19"/>
    </row>
    <row r="33" spans="1:34" ht="15" thickBot="1">
      <c r="A33" s="3" t="s">
        <v>26</v>
      </c>
      <c r="B33" s="38">
        <v>2.5463999999999999E-4</v>
      </c>
      <c r="C33" s="205"/>
      <c r="D33" s="205"/>
      <c r="E33" s="216"/>
      <c r="F33" s="3" t="s">
        <v>22</v>
      </c>
      <c r="G33" s="187">
        <v>14.703900000000001</v>
      </c>
      <c r="H33" s="188">
        <v>7.8800999999999997</v>
      </c>
      <c r="I33" s="188">
        <v>6.6820000000000004</v>
      </c>
      <c r="J33" s="188">
        <v>0.14180000000000001</v>
      </c>
      <c r="K33" s="191">
        <v>13.940799999999999</v>
      </c>
      <c r="L33" s="19"/>
      <c r="AG33" s="19"/>
      <c r="AH33" s="19"/>
    </row>
    <row r="34" spans="1:34" ht="15" thickBot="1">
      <c r="A34" s="3" t="s">
        <v>20</v>
      </c>
      <c r="B34" s="38">
        <v>2.4042000000000001E-4</v>
      </c>
      <c r="C34" s="205" t="s">
        <v>17</v>
      </c>
      <c r="D34" s="205" t="s">
        <v>30</v>
      </c>
      <c r="E34" s="217">
        <v>931.84</v>
      </c>
      <c r="F34" s="3" t="s">
        <v>20</v>
      </c>
      <c r="G34" s="187">
        <v>15.1907</v>
      </c>
      <c r="H34" s="188">
        <v>8.7703000000000007</v>
      </c>
      <c r="I34" s="188">
        <v>6.2732999999999999</v>
      </c>
      <c r="J34" s="188">
        <v>0.14710000000000001</v>
      </c>
      <c r="K34" s="191">
        <v>14.258100000000001</v>
      </c>
      <c r="L34" s="19"/>
      <c r="AG34" s="19"/>
      <c r="AH34" s="19"/>
    </row>
    <row r="35" spans="1:34" ht="15" thickBot="1">
      <c r="A35" s="3" t="s">
        <v>25</v>
      </c>
      <c r="B35" s="38">
        <v>2.4729999999999999E-4</v>
      </c>
      <c r="C35" s="205"/>
      <c r="D35" s="205"/>
      <c r="E35" s="217"/>
      <c r="F35" s="3" t="s">
        <v>21</v>
      </c>
      <c r="G35" s="187">
        <v>15.625400000000001</v>
      </c>
      <c r="H35" s="188">
        <v>9.0213000000000001</v>
      </c>
      <c r="I35" s="188">
        <v>6.4527999999999999</v>
      </c>
      <c r="J35" s="188">
        <v>0.15129999999999999</v>
      </c>
      <c r="K35" s="191">
        <v>14.6744</v>
      </c>
      <c r="L35" s="19"/>
      <c r="AG35" s="19"/>
      <c r="AH35" s="19"/>
    </row>
    <row r="36" spans="1:34" ht="15" thickBot="1">
      <c r="A36" s="3" t="s">
        <v>26</v>
      </c>
      <c r="B36" s="38">
        <v>2.5463999999999999E-4</v>
      </c>
      <c r="C36" s="205"/>
      <c r="D36" s="205"/>
      <c r="E36" s="217"/>
      <c r="F36" s="3" t="s">
        <v>22</v>
      </c>
      <c r="G36" s="187">
        <v>16.089200000000002</v>
      </c>
      <c r="H36" s="188">
        <v>9.2890999999999995</v>
      </c>
      <c r="I36" s="188">
        <v>6.6443000000000003</v>
      </c>
      <c r="J36" s="188">
        <v>0.15579999999999999</v>
      </c>
      <c r="K36" s="191">
        <v>15.122199999999999</v>
      </c>
      <c r="L36" s="19"/>
      <c r="AG36" s="19"/>
      <c r="AH36" s="19"/>
    </row>
    <row r="37" spans="1:34" ht="15.75" customHeight="1" thickBot="1">
      <c r="A37" s="3" t="s">
        <v>20</v>
      </c>
      <c r="B37" s="38">
        <v>2.4042000000000001E-4</v>
      </c>
      <c r="C37" s="205" t="s">
        <v>13</v>
      </c>
      <c r="D37" s="205" t="s">
        <v>14</v>
      </c>
      <c r="E37" s="216">
        <v>879.87</v>
      </c>
      <c r="F37" s="3" t="s">
        <v>20</v>
      </c>
      <c r="G37" s="187">
        <v>13.9412</v>
      </c>
      <c r="H37" s="188">
        <v>7.9538000000000002</v>
      </c>
      <c r="I37" s="188">
        <v>5.8792</v>
      </c>
      <c r="J37" s="188">
        <v>0.1082</v>
      </c>
      <c r="K37" s="191">
        <v>12.9956</v>
      </c>
      <c r="L37" s="19"/>
      <c r="AG37" s="19"/>
      <c r="AH37" s="19"/>
    </row>
    <row r="38" spans="1:34" ht="15" thickBot="1">
      <c r="A38" s="3" t="s">
        <v>25</v>
      </c>
      <c r="B38" s="38">
        <v>2.4729999999999999E-4</v>
      </c>
      <c r="C38" s="205"/>
      <c r="D38" s="205"/>
      <c r="E38" s="216"/>
      <c r="F38" s="3" t="s">
        <v>21</v>
      </c>
      <c r="G38" s="187">
        <v>14.340199999999999</v>
      </c>
      <c r="H38" s="188">
        <v>8.1814</v>
      </c>
      <c r="I38" s="188">
        <v>6.0475000000000003</v>
      </c>
      <c r="J38" s="188">
        <v>0.1113</v>
      </c>
      <c r="K38" s="191">
        <v>13.377000000000001</v>
      </c>
      <c r="L38" s="19"/>
      <c r="AG38" s="19"/>
      <c r="AH38" s="19"/>
    </row>
    <row r="39" spans="1:34" ht="15" thickBot="1">
      <c r="A39" s="3" t="s">
        <v>26</v>
      </c>
      <c r="B39" s="38">
        <v>2.5463999999999999E-4</v>
      </c>
      <c r="C39" s="205"/>
      <c r="D39" s="205"/>
      <c r="E39" s="216"/>
      <c r="F39" s="3" t="s">
        <v>22</v>
      </c>
      <c r="G39" s="187">
        <v>14.7658</v>
      </c>
      <c r="H39" s="188">
        <v>8.4242000000000008</v>
      </c>
      <c r="I39" s="188">
        <v>6.2270000000000003</v>
      </c>
      <c r="J39" s="188">
        <v>0.11459999999999999</v>
      </c>
      <c r="K39" s="191">
        <v>13.787800000000001</v>
      </c>
      <c r="L39" s="19"/>
      <c r="AG39" s="19"/>
      <c r="AH39" s="19"/>
    </row>
    <row r="40" spans="1:34" ht="15" thickBot="1">
      <c r="A40" s="4" t="s">
        <v>20</v>
      </c>
      <c r="B40" s="38">
        <v>2.4042000000000001E-4</v>
      </c>
      <c r="C40" s="205" t="s">
        <v>15</v>
      </c>
      <c r="D40" s="205"/>
      <c r="E40" s="216">
        <v>846.42</v>
      </c>
      <c r="F40" s="3" t="s">
        <v>20</v>
      </c>
      <c r="G40" s="187">
        <v>13.137</v>
      </c>
      <c r="H40" s="188">
        <v>7.7624000000000004</v>
      </c>
      <c r="I40" s="188">
        <v>5.2770000000000001</v>
      </c>
      <c r="J40" s="188">
        <v>9.7600000000000006E-2</v>
      </c>
      <c r="K40" s="191">
        <v>11.777900000000001</v>
      </c>
      <c r="L40" s="19"/>
      <c r="AG40" s="19"/>
    </row>
    <row r="41" spans="1:34" ht="15" thickBot="1">
      <c r="A41" s="4" t="s">
        <v>25</v>
      </c>
      <c r="B41" s="38">
        <v>2.4729999999999999E-4</v>
      </c>
      <c r="C41" s="205"/>
      <c r="D41" s="205"/>
      <c r="E41" s="216"/>
      <c r="F41" s="3" t="s">
        <v>21</v>
      </c>
      <c r="G41" s="187">
        <v>13.513</v>
      </c>
      <c r="H41" s="188">
        <v>7.9846000000000004</v>
      </c>
      <c r="I41" s="188">
        <v>5.4279999999999999</v>
      </c>
      <c r="J41" s="188">
        <v>0.1004</v>
      </c>
      <c r="K41" s="191">
        <v>12.1296</v>
      </c>
      <c r="L41" s="19"/>
      <c r="AG41" s="19"/>
    </row>
    <row r="42" spans="1:34" ht="15" thickBot="1">
      <c r="A42" s="4" t="s">
        <v>26</v>
      </c>
      <c r="B42" s="38">
        <v>2.5463999999999999E-4</v>
      </c>
      <c r="C42" s="205"/>
      <c r="D42" s="205"/>
      <c r="E42" s="216"/>
      <c r="F42" s="3" t="s">
        <v>22</v>
      </c>
      <c r="G42" s="187">
        <v>13.914</v>
      </c>
      <c r="H42" s="188">
        <v>8.2215000000000007</v>
      </c>
      <c r="I42" s="188">
        <v>5.5891000000000002</v>
      </c>
      <c r="J42" s="188">
        <v>0.10340000000000001</v>
      </c>
      <c r="K42" s="191">
        <v>12.510999999999999</v>
      </c>
      <c r="L42" s="19"/>
      <c r="AG42" s="19"/>
    </row>
    <row r="43" spans="1:34">
      <c r="C43" s="6" t="s">
        <v>16</v>
      </c>
    </row>
  </sheetData>
  <sheetProtection sheet="1" objects="1" scenarios="1"/>
  <mergeCells count="45">
    <mergeCell ref="G1:J1"/>
    <mergeCell ref="G2:J2"/>
    <mergeCell ref="Q2:U2"/>
    <mergeCell ref="K2:K3"/>
    <mergeCell ref="V2:Z2"/>
    <mergeCell ref="AA2:AE2"/>
    <mergeCell ref="C7:C9"/>
    <mergeCell ref="D7:D9"/>
    <mergeCell ref="E7:E9"/>
    <mergeCell ref="C4:C6"/>
    <mergeCell ref="D4:D6"/>
    <mergeCell ref="E4:E6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</mergeCells>
  <pageMargins left="0.7" right="0.7" top="0.75" bottom="0.75" header="0.3" footer="0.3"/>
  <pageSetup scale="2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9C06-4F95-48D4-A2FF-3E7D0E9749ED}">
  <sheetPr>
    <pageSetUpPr fitToPage="1"/>
  </sheetPr>
  <dimension ref="A1:AV43"/>
  <sheetViews>
    <sheetView topLeftCell="A29" workbookViewId="0">
      <selection activeCell="M18" sqref="M18"/>
    </sheetView>
  </sheetViews>
  <sheetFormatPr defaultColWidth="8.90625" defaultRowHeight="14.5"/>
  <cols>
    <col min="1" max="1" width="11.1796875" style="52" customWidth="1"/>
    <col min="2" max="2" width="14.54296875" style="52" customWidth="1"/>
    <col min="3" max="4" width="15" style="79" customWidth="1"/>
    <col min="5" max="5" width="16" style="52" customWidth="1"/>
    <col min="6" max="6" width="11.1796875" style="52" customWidth="1"/>
    <col min="7" max="7" width="9.54296875" style="52" customWidth="1"/>
    <col min="8" max="10" width="11.1796875" style="52" customWidth="1"/>
    <col min="11" max="11" width="11.1796875" customWidth="1"/>
    <col min="12" max="12" width="8.90625" style="52"/>
    <col min="13" max="13" width="9.81640625" style="52" customWidth="1"/>
    <col min="14" max="15" width="11.453125" style="52" customWidth="1"/>
    <col min="16" max="30" width="9.81640625" style="52" customWidth="1"/>
    <col min="31" max="31" width="9.36328125" style="52" customWidth="1"/>
    <col min="32" max="16384" width="8.90625" style="52"/>
  </cols>
  <sheetData>
    <row r="1" spans="1:46" ht="46.5" hidden="1" customHeight="1" thickBot="1">
      <c r="A1" s="51"/>
      <c r="C1" s="135" t="s">
        <v>0</v>
      </c>
      <c r="D1" s="135" t="s">
        <v>1</v>
      </c>
      <c r="E1" s="134" t="s">
        <v>2</v>
      </c>
      <c r="F1" s="51"/>
      <c r="G1" s="224" t="s">
        <v>3</v>
      </c>
      <c r="H1" s="225"/>
      <c r="I1" s="225"/>
      <c r="J1" s="226"/>
      <c r="K1" s="109"/>
    </row>
    <row r="2" spans="1:46" ht="46.5" customHeight="1" thickBot="1">
      <c r="A2" s="51"/>
      <c r="B2" s="53"/>
      <c r="C2" s="135" t="s">
        <v>0</v>
      </c>
      <c r="D2" s="135" t="s">
        <v>1</v>
      </c>
      <c r="E2" s="135" t="s">
        <v>2</v>
      </c>
      <c r="F2" s="54"/>
      <c r="G2" s="227" t="s">
        <v>43</v>
      </c>
      <c r="H2" s="227"/>
      <c r="I2" s="227"/>
      <c r="J2" s="224"/>
      <c r="K2" s="222" t="s">
        <v>51</v>
      </c>
      <c r="M2" s="55"/>
      <c r="N2" s="56"/>
      <c r="O2" s="56"/>
      <c r="P2" s="56"/>
      <c r="Q2" s="219" t="s">
        <v>39</v>
      </c>
      <c r="R2" s="220"/>
      <c r="S2" s="220"/>
      <c r="T2" s="220"/>
      <c r="U2" s="221"/>
      <c r="V2" s="219" t="s">
        <v>40</v>
      </c>
      <c r="W2" s="220"/>
      <c r="X2" s="220"/>
      <c r="Y2" s="220"/>
      <c r="Z2" s="220"/>
      <c r="AA2" s="219" t="s">
        <v>41</v>
      </c>
      <c r="AB2" s="220"/>
      <c r="AC2" s="220"/>
      <c r="AD2" s="220"/>
      <c r="AE2" s="221"/>
    </row>
    <row r="3" spans="1:46" ht="44" thickBot="1">
      <c r="A3" s="133" t="s">
        <v>18</v>
      </c>
      <c r="B3" s="135" t="s">
        <v>33</v>
      </c>
      <c r="C3" s="135">
        <v>2024</v>
      </c>
      <c r="D3" s="133"/>
      <c r="E3" s="57" t="s">
        <v>42</v>
      </c>
      <c r="F3" s="133" t="s">
        <v>18</v>
      </c>
      <c r="G3" s="58" t="s">
        <v>19</v>
      </c>
      <c r="H3" s="58" t="s">
        <v>27</v>
      </c>
      <c r="I3" s="58" t="s">
        <v>29</v>
      </c>
      <c r="J3" s="134" t="s">
        <v>28</v>
      </c>
      <c r="K3" s="223"/>
      <c r="M3" s="59"/>
      <c r="N3" s="119" t="s">
        <v>32</v>
      </c>
      <c r="O3" s="118" t="s">
        <v>46</v>
      </c>
      <c r="P3" s="60" t="s">
        <v>34</v>
      </c>
      <c r="Q3" s="120" t="s">
        <v>19</v>
      </c>
      <c r="R3" s="119" t="s">
        <v>27</v>
      </c>
      <c r="S3" s="119" t="s">
        <v>29</v>
      </c>
      <c r="T3" s="115" t="s">
        <v>28</v>
      </c>
      <c r="U3" s="127" t="s">
        <v>50</v>
      </c>
      <c r="V3" s="120" t="s">
        <v>19</v>
      </c>
      <c r="W3" s="118" t="s">
        <v>27</v>
      </c>
      <c r="X3" s="119" t="s">
        <v>29</v>
      </c>
      <c r="Y3" s="119" t="s">
        <v>28</v>
      </c>
      <c r="Z3" s="127" t="s">
        <v>50</v>
      </c>
      <c r="AA3" s="120" t="s">
        <v>19</v>
      </c>
      <c r="AB3" s="119" t="s">
        <v>27</v>
      </c>
      <c r="AC3" s="119" t="s">
        <v>29</v>
      </c>
      <c r="AD3" s="115" t="s">
        <v>28</v>
      </c>
      <c r="AE3" s="127" t="s">
        <v>50</v>
      </c>
    </row>
    <row r="4" spans="1:46" ht="15" thickBot="1">
      <c r="A4" s="61" t="s">
        <v>20</v>
      </c>
      <c r="B4" s="38">
        <v>2.4042000000000001E-4</v>
      </c>
      <c r="C4" s="228"/>
      <c r="D4" s="228" t="s">
        <v>4</v>
      </c>
      <c r="E4" s="229">
        <v>846.42</v>
      </c>
      <c r="F4" s="61" t="s">
        <v>20</v>
      </c>
      <c r="G4" s="187">
        <v>13.137</v>
      </c>
      <c r="H4" s="188">
        <v>7.7624000000000004</v>
      </c>
      <c r="I4" s="188">
        <v>5.2770000000000001</v>
      </c>
      <c r="J4" s="188">
        <v>9.7600000000000006E-2</v>
      </c>
      <c r="K4" s="187">
        <v>11.777900000000001</v>
      </c>
      <c r="L4" s="63"/>
      <c r="M4" s="64">
        <f t="shared" ref="M4:M16" si="0">$C$3</f>
        <v>2024</v>
      </c>
      <c r="N4" s="65"/>
      <c r="O4" s="66" t="s">
        <v>4</v>
      </c>
      <c r="P4" s="67" cm="1">
        <f t="array" aca="1" ref="P4" ca="1">IF(INDIRECT(ADDRESS(ROW()*3-ROW($M$4)-ROW($F$4),COLUMN($E$2)))=0,"",INDIRECT(ADDRESS(ROW()*3-ROW($M$4)-ROW($F$4),COLUMN($E$2))))</f>
        <v>846.42</v>
      </c>
      <c r="Q4" s="68" cm="1">
        <f t="array" aca="1" ref="Q4" ca="1">IF(INDIRECT(ADDRESS(ROW()*3-ROW($M$4)-ROW($F$4),COLUMN(G$3)))=0,"",INDIRECT(ADDRESS(ROW()*3-ROW($M$4)-ROW($F$4),COLUMN(G$3))))</f>
        <v>13.137</v>
      </c>
      <c r="R4" s="69" cm="1">
        <f t="array" aca="1" ref="R4" ca="1">IF(INDIRECT(ADDRESS(ROW()*3-ROW($M$4)-ROW($F$4),COLUMN(H$3)))=0,"",INDIRECT(ADDRESS(ROW()*3-ROW($M$4)-ROW($F$4),COLUMN(H$3))))</f>
        <v>7.7624000000000004</v>
      </c>
      <c r="S4" s="69" cm="1">
        <f t="array" aca="1" ref="S4" ca="1">IF(INDIRECT(ADDRESS(ROW()*3-ROW($M$4)-ROW($F$4),COLUMN(I$3)))=0,"",INDIRECT(ADDRESS(ROW()*3-ROW($M$4)-ROW($F$4),COLUMN(I$3))))</f>
        <v>5.2770000000000001</v>
      </c>
      <c r="T4" s="97" cm="1">
        <f t="array" aca="1" ref="T4" ca="1">IF(INDIRECT(ADDRESS(ROW()*3-ROW($M$4)-ROW($F$4),COLUMN(J$3)))=0,"",INDIRECT(ADDRESS(ROW()*3-ROW($M$4)-ROW($F$4),COLUMN(J$3))))</f>
        <v>9.7600000000000006E-2</v>
      </c>
      <c r="U4" s="136" cm="1">
        <f t="array" aca="1" ref="U4" ca="1">IF(INDIRECT(ADDRESS(ROW()*3-ROW($M$4)-ROW($F$4),COLUMN(K$3)))=0,"",INDIRECT(ADDRESS(ROW()*3-ROW($M$4)-ROW($F$4),COLUMN(K$3))))</f>
        <v>11.777900000000001</v>
      </c>
      <c r="V4" s="68" cm="1">
        <f t="array" aca="1" ref="V4" ca="1">IF(INDIRECT(ADDRESS(ROW()*3-ROW($M$4)-ROW($F$4)+1,COLUMN(G$3)))=0,"",INDIRECT(ADDRESS(ROW()*3-ROW($M$4)-ROW($F$4)+1,COLUMN(G$3))))</f>
        <v>13.513</v>
      </c>
      <c r="W4" s="69" cm="1">
        <f t="array" aca="1" ref="W4" ca="1">IF(INDIRECT(ADDRESS(ROW()*3-ROW($M$4)-ROW($F$4)+1,COLUMN(H$3)))=0,"",INDIRECT(ADDRESS(ROW()*3-ROW($M$4)-ROW($F$4)+1,COLUMN(H$3))))</f>
        <v>7.9846000000000004</v>
      </c>
      <c r="X4" s="69" cm="1">
        <f t="array" aca="1" ref="X4" ca="1">IF(INDIRECT(ADDRESS(ROW()*3-ROW($M$4)-ROW($F$4)+1,COLUMN(I$3)))=0,"",INDIRECT(ADDRESS(ROW()*3-ROW($M$4)-ROW($F$4)+1,COLUMN(I$3))))</f>
        <v>5.4279999999999999</v>
      </c>
      <c r="Y4" s="97" cm="1">
        <f t="array" aca="1" ref="Y4" ca="1">IF(INDIRECT(ADDRESS(ROW()*3-ROW($M$4)-ROW($F$4)+1,COLUMN(J$3)))=0,"",INDIRECT(ADDRESS(ROW()*3-ROW($M$4)-ROW($F$4)+1,COLUMN(J$3))))</f>
        <v>0.1004</v>
      </c>
      <c r="Z4" s="136" cm="1">
        <f t="array" aca="1" ref="Z4" ca="1">IF(INDIRECT(ADDRESS(ROW()*3-ROW($M$4)-ROW($F$4)+1,COLUMN(K$3)))=0,"",INDIRECT(ADDRESS(ROW()*3-ROW($M$4)-ROW($F$4)+1,COLUMN(K$3))))</f>
        <v>12.1296</v>
      </c>
      <c r="AA4" s="68" cm="1">
        <f t="array" aca="1" ref="AA4" ca="1">IF(INDIRECT(ADDRESS(ROW()*3-ROW($M$4)-ROW($F$4)+2,COLUMN(G$3)))=0,"",INDIRECT(ADDRESS(ROW()*3-ROW($M$4)-ROW($F$4)+2,COLUMN(G$3))))</f>
        <v>13.914</v>
      </c>
      <c r="AB4" s="69" cm="1">
        <f t="array" aca="1" ref="AB4" ca="1">IF(INDIRECT(ADDRESS(ROW()*3-ROW($M$4)-ROW($F$4)+2,COLUMN(H$3)))=0,"",INDIRECT(ADDRESS(ROW()*3-ROW($M$4)-ROW($F$4)+2,COLUMN(H$3))))</f>
        <v>8.2215000000000007</v>
      </c>
      <c r="AC4" s="69" cm="1">
        <f t="array" aca="1" ref="AC4" ca="1">IF(INDIRECT(ADDRESS(ROW()*3-ROW($M$4)-ROW($F$4)+2,COLUMN(I$3)))=0,"",INDIRECT(ADDRESS(ROW()*3-ROW($M$4)-ROW($F$4)+2,COLUMN(I$3))))</f>
        <v>5.5891000000000002</v>
      </c>
      <c r="AD4" s="97" cm="1">
        <f t="array" aca="1" ref="AD4" ca="1">IF(INDIRECT(ADDRESS(ROW()*3-ROW($M$4)-ROW($F$4)+2,COLUMN(J$3)))=0,"",INDIRECT(ADDRESS(ROW()*3-ROW($M$4)-ROW($F$4)+2,COLUMN(J$3))))</f>
        <v>0.10340000000000001</v>
      </c>
      <c r="AE4" s="130" cm="1">
        <f t="array" aca="1" ref="AE4" ca="1">IF(INDIRECT(ADDRESS(ROW()*3-ROW($M$4)-ROW($F$4)+2,COLUMN(K$3)))=0,"",INDIRECT(ADDRESS(ROW()*3-ROW($M$4)-ROW($F$4)+2,COLUMN(K$3))))</f>
        <v>12.510999999999999</v>
      </c>
      <c r="AG4" s="63"/>
      <c r="AH4" s="63"/>
    </row>
    <row r="5" spans="1:46" ht="15" thickBot="1">
      <c r="A5" s="61" t="s">
        <v>21</v>
      </c>
      <c r="B5" s="38">
        <v>2.4729999999999999E-4</v>
      </c>
      <c r="C5" s="228"/>
      <c r="D5" s="228"/>
      <c r="E5" s="229"/>
      <c r="F5" s="61" t="s">
        <v>21</v>
      </c>
      <c r="G5" s="187">
        <v>13.513</v>
      </c>
      <c r="H5" s="188">
        <v>7.9846000000000004</v>
      </c>
      <c r="I5" s="188">
        <v>5.4279999999999999</v>
      </c>
      <c r="J5" s="188">
        <v>0.1004</v>
      </c>
      <c r="K5" s="187">
        <v>12.1296</v>
      </c>
      <c r="L5" s="63"/>
      <c r="M5" s="64">
        <f t="shared" si="0"/>
        <v>2024</v>
      </c>
      <c r="N5" s="65" t="s">
        <v>4</v>
      </c>
      <c r="O5" s="66" t="s">
        <v>36</v>
      </c>
      <c r="P5" s="67" cm="1">
        <f t="array" aca="1" ref="P5" ca="1">IF(INDIRECT(ADDRESS(ROW()*3-ROW($M$4)-ROW($F$4),COLUMN($E$2)))=0,"",INDIRECT(ADDRESS(ROW()*3-ROW($M$4)-ROW($F$4),COLUMN($E$2))))</f>
        <v>813.57</v>
      </c>
      <c r="Q5" s="68" cm="1">
        <f t="array" aca="1" ref="Q5" ca="1">IF(INDIRECT(ADDRESS(ROW()*3-ROW($M$4)-ROW($F$4),COLUMN(G$3)))=0,"",INDIRECT(ADDRESS(ROW()*3-ROW($M$4)-ROW($F$4),COLUMN(G$3))))</f>
        <v>12.394</v>
      </c>
      <c r="R5" s="69" cm="1">
        <f t="array" aca="1" ref="R5" ca="1">IF(INDIRECT(ADDRESS(ROW()*3-ROW($M$4)-ROW($F$4),COLUMN(H$3)))=0,"",INDIRECT(ADDRESS(ROW()*3-ROW($M$4)-ROW($F$4),COLUMN(H$3))))</f>
        <v>7.4084000000000003</v>
      </c>
      <c r="S5" s="69" cm="1">
        <f t="array" aca="1" ref="S5" ca="1">IF(INDIRECT(ADDRESS(ROW()*3-ROW($M$4)-ROW($F$4),COLUMN(I$3)))=0,"",INDIRECT(ADDRESS(ROW()*3-ROW($M$4)-ROW($F$4),COLUMN(I$3))))</f>
        <v>4.8685999999999998</v>
      </c>
      <c r="T5" s="97" cm="1">
        <f t="array" aca="1" ref="T5" ca="1">IF(INDIRECT(ADDRESS(ROW()*3-ROW($M$4)-ROW($F$4),COLUMN(J$3)))=0,"",INDIRECT(ADDRESS(ROW()*3-ROW($M$4)-ROW($F$4),COLUMN(J$3))))</f>
        <v>0.11700000000000001</v>
      </c>
      <c r="U5" s="136" cm="1">
        <f t="array" aca="1" ref="U5" ca="1">IF(INDIRECT(ADDRESS(ROW()*3-ROW($M$4)-ROW($F$4),COLUMN(K$3)))=0,"",INDIRECT(ADDRESS(ROW()*3-ROW($M$4)-ROW($F$4),COLUMN(K$3))))</f>
        <v>11.368499999999999</v>
      </c>
      <c r="V5" s="68" cm="1">
        <f t="array" aca="1" ref="V5" ca="1">IF(INDIRECT(ADDRESS(ROW()*3-ROW($M$4)-ROW($F$4)+1,COLUMN(G$3)))=0,"",INDIRECT(ADDRESS(ROW()*3-ROW($M$4)-ROW($F$4)+1,COLUMN(G$3))))</f>
        <v>12.573700000000001</v>
      </c>
      <c r="W5" s="69" cm="1">
        <f t="array" aca="1" ref="W5" ca="1">IF(INDIRECT(ADDRESS(ROW()*3-ROW($M$4)-ROW($F$4)+1,COLUMN(H$3)))=0,"",INDIRECT(ADDRESS(ROW()*3-ROW($M$4)-ROW($F$4)+1,COLUMN(H$3))))</f>
        <v>7.5157999999999996</v>
      </c>
      <c r="X5" s="69" cm="1">
        <f t="array" aca="1" ref="X5" ca="1">IF(INDIRECT(ADDRESS(ROW()*3-ROW($M$4)-ROW($F$4)+1,COLUMN(I$3)))=0,"",INDIRECT(ADDRESS(ROW()*3-ROW($M$4)-ROW($F$4)+1,COLUMN(I$3))))</f>
        <v>4.9391999999999996</v>
      </c>
      <c r="Y5" s="97" cm="1">
        <f t="array" aca="1" ref="Y5" ca="1">IF(INDIRECT(ADDRESS(ROW()*3-ROW($M$4)-ROW($F$4)+1,COLUMN(J$3)))=0,"",INDIRECT(ADDRESS(ROW()*3-ROW($M$4)-ROW($F$4)+1,COLUMN(J$3))))</f>
        <v>0.1187</v>
      </c>
      <c r="Z5" s="136" cm="1">
        <f t="array" aca="1" ref="Z5" ca="1">IF(INDIRECT(ADDRESS(ROW()*3-ROW($M$4)-ROW($F$4)+1,COLUMN(K$3)))=0,"",INDIRECT(ADDRESS(ROW()*3-ROW($M$4)-ROW($F$4)+1,COLUMN(K$3))))</f>
        <v>11.534000000000001</v>
      </c>
      <c r="AA5" s="68" cm="1">
        <f t="array" aca="1" ref="AA5" ca="1">IF(INDIRECT(ADDRESS(ROW()*3-ROW($M$4)-ROW($F$4)+2,COLUMN(G$3)))=0,"",INDIRECT(ADDRESS(ROW()*3-ROW($M$4)-ROW($F$4)+2,COLUMN(G$3))))</f>
        <v>12.754</v>
      </c>
      <c r="AB5" s="69" cm="1">
        <f t="array" aca="1" ref="AB5" ca="1">IF(INDIRECT(ADDRESS(ROW()*3-ROW($M$4)-ROW($F$4)+2,COLUMN(H$3)))=0,"",INDIRECT(ADDRESS(ROW()*3-ROW($M$4)-ROW($F$4)+2,COLUMN(H$3))))</f>
        <v>7.6235999999999997</v>
      </c>
      <c r="AC5" s="69" cm="1">
        <f t="array" aca="1" ref="AC5" ca="1">IF(INDIRECT(ADDRESS(ROW()*3-ROW($M$4)-ROW($F$4)+2,COLUMN(I$3)))=0,"",INDIRECT(ADDRESS(ROW()*3-ROW($M$4)-ROW($F$4)+2,COLUMN(I$3))))</f>
        <v>5.01</v>
      </c>
      <c r="AD5" s="97" cm="1">
        <f t="array" aca="1" ref="AD5" ca="1">IF(INDIRECT(ADDRESS(ROW()*3-ROW($M$4)-ROW($F$4)+2,COLUMN(J$3)))=0,"",INDIRECT(ADDRESS(ROW()*3-ROW($M$4)-ROW($F$4)+2,COLUMN(J$3))))</f>
        <v>0.12039999999999999</v>
      </c>
      <c r="AE5" s="130" cm="1">
        <f t="array" aca="1" ref="AE5" ca="1">IF(INDIRECT(ADDRESS(ROW()*3-ROW($M$4)-ROW($F$4)+2,COLUMN(K$3)))=0,"",INDIRECT(ADDRESS(ROW()*3-ROW($M$4)-ROW($F$4)+2,COLUMN(K$3))))</f>
        <v>11.7044</v>
      </c>
      <c r="AG5" s="63"/>
      <c r="AH5" s="63"/>
    </row>
    <row r="6" spans="1:46" ht="15" thickBot="1">
      <c r="A6" s="61" t="s">
        <v>22</v>
      </c>
      <c r="B6" s="38">
        <v>2.5463999999999999E-4</v>
      </c>
      <c r="C6" s="228"/>
      <c r="D6" s="228"/>
      <c r="E6" s="229"/>
      <c r="F6" s="61" t="s">
        <v>22</v>
      </c>
      <c r="G6" s="187">
        <v>13.914</v>
      </c>
      <c r="H6" s="188">
        <v>8.2215000000000007</v>
      </c>
      <c r="I6" s="188">
        <v>5.5891000000000002</v>
      </c>
      <c r="J6" s="188">
        <v>0.10340000000000001</v>
      </c>
      <c r="K6" s="187">
        <v>12.510999999999999</v>
      </c>
      <c r="L6" s="63"/>
      <c r="M6" s="64">
        <f t="shared" si="0"/>
        <v>2024</v>
      </c>
      <c r="N6" s="65" t="s">
        <v>36</v>
      </c>
      <c r="O6" s="66" t="s">
        <v>6</v>
      </c>
      <c r="P6" s="67" cm="1">
        <f t="array" aca="1" ref="P6" ca="1">IF(INDIRECT(ADDRESS(ROW()*3-ROW($M$4)-ROW($F$4),COLUMN($E$2)))=0,"",INDIRECT(ADDRESS(ROW()*3-ROW($M$4)-ROW($F$4),COLUMN($E$2))))</f>
        <v>777.45</v>
      </c>
      <c r="Q6" s="68" cm="1">
        <f t="array" aca="1" ref="Q6" ca="1">IF(INDIRECT(ADDRESS(ROW()*3-ROW($M$4)-ROW($F$4),COLUMN(G$3)))=0,"",INDIRECT(ADDRESS(ROW()*3-ROW($M$4)-ROW($F$4),COLUMN(G$3))))</f>
        <v>11.5223</v>
      </c>
      <c r="R6" s="69" cm="1">
        <f t="array" aca="1" ref="R6" ca="1">IF(INDIRECT(ADDRESS(ROW()*3-ROW($M$4)-ROW($F$4),COLUMN(H$3)))=0,"",INDIRECT(ADDRESS(ROW()*3-ROW($M$4)-ROW($F$4),COLUMN(H$3))))</f>
        <v>7.3300999999999998</v>
      </c>
      <c r="S6" s="69" cm="1">
        <f t="array" aca="1" ref="S6" ca="1">IF(INDIRECT(ADDRESS(ROW()*3-ROW($M$4)-ROW($F$4),COLUMN(I$3)))=0,"",INDIRECT(ADDRESS(ROW()*3-ROW($M$4)-ROW($F$4),COLUMN(I$3))))</f>
        <v>4.0667</v>
      </c>
      <c r="T6" s="97" cm="1">
        <f t="array" aca="1" ref="T6" ca="1">IF(INDIRECT(ADDRESS(ROW()*3-ROW($M$4)-ROW($F$4),COLUMN(J$3)))=0,"",INDIRECT(ADDRESS(ROW()*3-ROW($M$4)-ROW($F$4),COLUMN(J$3))))</f>
        <v>0.1255</v>
      </c>
      <c r="U6" s="136" cm="1">
        <f t="array" aca="1" ref="U6" ca="1">IF(INDIRECT(ADDRESS(ROW()*3-ROW($M$4)-ROW($F$4),COLUMN(K$3)))=0,"",INDIRECT(ADDRESS(ROW()*3-ROW($M$4)-ROW($F$4),COLUMN(K$3))))</f>
        <v>10.3832</v>
      </c>
      <c r="V6" s="68" cm="1">
        <f t="array" aca="1" ref="V6" ca="1">IF(INDIRECT(ADDRESS(ROW()*3-ROW($M$4)-ROW($F$4)+1,COLUMN(G$3)))=0,"",INDIRECT(ADDRESS(ROW()*3-ROW($M$4)-ROW($F$4)+1,COLUMN(G$3))))</f>
        <v>11.689399999999999</v>
      </c>
      <c r="W6" s="69" cm="1">
        <f t="array" aca="1" ref="W6" ca="1">IF(INDIRECT(ADDRESS(ROW()*3-ROW($M$4)-ROW($F$4)+1,COLUMN(H$3)))=0,"",INDIRECT(ADDRESS(ROW()*3-ROW($M$4)-ROW($F$4)+1,COLUMN(H$3))))</f>
        <v>7.4364999999999997</v>
      </c>
      <c r="X6" s="69" cm="1">
        <f t="array" aca="1" ref="X6" ca="1">IF(INDIRECT(ADDRESS(ROW()*3-ROW($M$4)-ROW($F$4)+1,COLUMN(I$3)))=0,"",INDIRECT(ADDRESS(ROW()*3-ROW($M$4)-ROW($F$4)+1,COLUMN(I$3))))</f>
        <v>4.1256000000000004</v>
      </c>
      <c r="Y6" s="97" cm="1">
        <f t="array" aca="1" ref="Y6" ca="1">IF(INDIRECT(ADDRESS(ROW()*3-ROW($M$4)-ROW($F$4)+1,COLUMN(J$3)))=0,"",INDIRECT(ADDRESS(ROW()*3-ROW($M$4)-ROW($F$4)+1,COLUMN(J$3))))</f>
        <v>0.1273</v>
      </c>
      <c r="Z6" s="136" cm="1">
        <f t="array" aca="1" ref="Z6" ca="1">IF(INDIRECT(ADDRESS(ROW()*3-ROW($M$4)-ROW($F$4)+1,COLUMN(K$3)))=0,"",INDIRECT(ADDRESS(ROW()*3-ROW($M$4)-ROW($F$4)+1,COLUMN(K$3))))</f>
        <v>10.534599999999999</v>
      </c>
      <c r="AA6" s="68" cm="1">
        <f t="array" aca="1" ref="AA6" ca="1">IF(INDIRECT(ADDRESS(ROW()*3-ROW($M$4)-ROW($F$4)+2,COLUMN(G$3)))=0,"",INDIRECT(ADDRESS(ROW()*3-ROW($M$4)-ROW($F$4)+2,COLUMN(G$3))))</f>
        <v>11.856999999999999</v>
      </c>
      <c r="AB6" s="69" cm="1">
        <f t="array" aca="1" ref="AB6" ca="1">IF(INDIRECT(ADDRESS(ROW()*3-ROW($M$4)-ROW($F$4)+2,COLUMN(H$3)))=0,"",INDIRECT(ADDRESS(ROW()*3-ROW($M$4)-ROW($F$4)+2,COLUMN(H$3))))</f>
        <v>7.5430999999999999</v>
      </c>
      <c r="AC6" s="69" cm="1">
        <f t="array" aca="1" ref="AC6" ca="1">IF(INDIRECT(ADDRESS(ROW()*3-ROW($M$4)-ROW($F$4)+2,COLUMN(I$3)))=0,"",INDIRECT(ADDRESS(ROW()*3-ROW($M$4)-ROW($F$4)+2,COLUMN(I$3))))</f>
        <v>4.1848000000000001</v>
      </c>
      <c r="AD6" s="97" cm="1">
        <f t="array" aca="1" ref="AD6" ca="1">IF(INDIRECT(ADDRESS(ROW()*3-ROW($M$4)-ROW($F$4)+2,COLUMN(J$3)))=0,"",INDIRECT(ADDRESS(ROW()*3-ROW($M$4)-ROW($F$4)+2,COLUMN(J$3))))</f>
        <v>0.12909999999999999</v>
      </c>
      <c r="AE6" s="130" cm="1">
        <f t="array" aca="1" ref="AE6" ca="1">IF(INDIRECT(ADDRESS(ROW()*3-ROW($M$4)-ROW($F$4)+2,COLUMN(K$3)))=0,"",INDIRECT(ADDRESS(ROW()*3-ROW($M$4)-ROW($F$4)+2,COLUMN(K$3))))</f>
        <v>10.691800000000001</v>
      </c>
      <c r="AG6" s="63"/>
      <c r="AH6" s="63"/>
    </row>
    <row r="7" spans="1:46" ht="15" thickBot="1">
      <c r="A7" s="61" t="s">
        <v>20</v>
      </c>
      <c r="B7" s="71">
        <v>2.4133E-4</v>
      </c>
      <c r="C7" s="228" t="s">
        <v>4</v>
      </c>
      <c r="D7" s="228" t="s">
        <v>5</v>
      </c>
      <c r="E7" s="229">
        <v>813.57</v>
      </c>
      <c r="F7" s="61" t="s">
        <v>20</v>
      </c>
      <c r="G7" s="189">
        <v>12.394</v>
      </c>
      <c r="H7" s="190">
        <v>7.4084000000000003</v>
      </c>
      <c r="I7" s="190">
        <v>4.8685999999999998</v>
      </c>
      <c r="J7" s="190">
        <v>0.11700000000000001</v>
      </c>
      <c r="K7" s="187">
        <v>11.368499999999999</v>
      </c>
      <c r="L7" s="63"/>
      <c r="M7" s="64">
        <f t="shared" si="0"/>
        <v>2024</v>
      </c>
      <c r="N7" s="65" t="s">
        <v>6</v>
      </c>
      <c r="O7" s="66" t="s">
        <v>7</v>
      </c>
      <c r="P7" s="67" cm="1">
        <f t="array" aca="1" ref="P7" ca="1">IF(INDIRECT(ADDRESS(ROW()*3-ROW($M$4)-ROW($F$4),COLUMN($E$2)))=0,"",INDIRECT(ADDRESS(ROW()*3-ROW($M$4)-ROW($F$4),COLUMN($E$2))))</f>
        <v>795.31</v>
      </c>
      <c r="Q7" s="68" cm="1">
        <f t="array" aca="1" ref="Q7" ca="1">IF(INDIRECT(ADDRESS(ROW()*3-ROW($M$4)-ROW($F$4),COLUMN(G$3)))=0,"",INDIRECT(ADDRESS(ROW()*3-ROW($M$4)-ROW($F$4),COLUMN(G$3))))</f>
        <v>11.9533</v>
      </c>
      <c r="R7" s="69" cm="1">
        <f t="array" aca="1" ref="R7" ca="1">IF(INDIRECT(ADDRESS(ROW()*3-ROW($M$4)-ROW($F$4),COLUMN(H$3)))=0,"",INDIRECT(ADDRESS(ROW()*3-ROW($M$4)-ROW($F$4),COLUMN(H$3))))</f>
        <v>7.3597999999999999</v>
      </c>
      <c r="S7" s="69" cm="1">
        <f t="array" aca="1" ref="S7" ca="1">IF(INDIRECT(ADDRESS(ROW()*3-ROW($M$4)-ROW($F$4),COLUMN(I$3)))=0,"",INDIRECT(ADDRESS(ROW()*3-ROW($M$4)-ROW($F$4),COLUMN(I$3))))</f>
        <v>4.4645999999999999</v>
      </c>
      <c r="T7" s="97" cm="1">
        <f t="array" aca="1" ref="T7" ca="1">IF(INDIRECT(ADDRESS(ROW()*3-ROW($M$4)-ROW($F$4),COLUMN(J$3)))=0,"",INDIRECT(ADDRESS(ROW()*3-ROW($M$4)-ROW($F$4),COLUMN(J$3))))</f>
        <v>0.12889999999999999</v>
      </c>
      <c r="U7" s="136" cm="1">
        <f t="array" aca="1" ref="U7" ca="1">IF(INDIRECT(ADDRESS(ROW()*3-ROW($M$4)-ROW($F$4),COLUMN(K$3)))=0,"",INDIRECT(ADDRESS(ROW()*3-ROW($M$4)-ROW($F$4),COLUMN(K$3))))</f>
        <v>11.035399999999999</v>
      </c>
      <c r="V7" s="68" cm="1">
        <f t="array" aca="1" ref="V7" ca="1">IF(INDIRECT(ADDRESS(ROW()*3-ROW($M$4)-ROW($F$4)+1,COLUMN(G$3)))=0,"",INDIRECT(ADDRESS(ROW()*3-ROW($M$4)-ROW($F$4)+1,COLUMN(G$3))))</f>
        <v>12.1267</v>
      </c>
      <c r="W7" s="69" cm="1">
        <f t="array" aca="1" ref="W7" ca="1">IF(INDIRECT(ADDRESS(ROW()*3-ROW($M$4)-ROW($F$4)+1,COLUMN(H$3)))=0,"",INDIRECT(ADDRESS(ROW()*3-ROW($M$4)-ROW($F$4)+1,COLUMN(H$3))))</f>
        <v>7.4665999999999997</v>
      </c>
      <c r="X7" s="69" cm="1">
        <f t="array" aca="1" ref="X7" ca="1">IF(INDIRECT(ADDRESS(ROW()*3-ROW($M$4)-ROW($F$4)+1,COLUMN(I$3)))=0,"",INDIRECT(ADDRESS(ROW()*3-ROW($M$4)-ROW($F$4)+1,COLUMN(I$3))))</f>
        <v>4.5293999999999999</v>
      </c>
      <c r="Y7" s="97" cm="1">
        <f t="array" aca="1" ref="Y7" ca="1">IF(INDIRECT(ADDRESS(ROW()*3-ROW($M$4)-ROW($F$4)+1,COLUMN(J$3)))=0,"",INDIRECT(ADDRESS(ROW()*3-ROW($M$4)-ROW($F$4)+1,COLUMN(J$3))))</f>
        <v>0.13070000000000001</v>
      </c>
      <c r="Z7" s="136" cm="1">
        <f t="array" aca="1" ref="Z7" ca="1">IF(INDIRECT(ADDRESS(ROW()*3-ROW($M$4)-ROW($F$4)+1,COLUMN(K$3)))=0,"",INDIRECT(ADDRESS(ROW()*3-ROW($M$4)-ROW($F$4)+1,COLUMN(K$3))))</f>
        <v>11.196099999999999</v>
      </c>
      <c r="AA7" s="68" cm="1">
        <f t="array" aca="1" ref="AA7" ca="1">IF(INDIRECT(ADDRESS(ROW()*3-ROW($M$4)-ROW($F$4)+2,COLUMN(G$3)))=0,"",INDIRECT(ADDRESS(ROW()*3-ROW($M$4)-ROW($F$4)+2,COLUMN(G$3))))</f>
        <v>12.3005</v>
      </c>
      <c r="AB7" s="69" cm="1">
        <f t="array" aca="1" ref="AB7" ca="1">IF(INDIRECT(ADDRESS(ROW()*3-ROW($M$4)-ROW($F$4)+2,COLUMN(H$3)))=0,"",INDIRECT(ADDRESS(ROW()*3-ROW($M$4)-ROW($F$4)+2,COLUMN(H$3))))</f>
        <v>7.5735999999999999</v>
      </c>
      <c r="AC7" s="69" cm="1">
        <f t="array" aca="1" ref="AC7" ca="1">IF(INDIRECT(ADDRESS(ROW()*3-ROW($M$4)-ROW($F$4)+2,COLUMN(I$3)))=0,"",INDIRECT(ADDRESS(ROW()*3-ROW($M$4)-ROW($F$4)+2,COLUMN(I$3))))</f>
        <v>4.5942999999999996</v>
      </c>
      <c r="AD7" s="97" cm="1">
        <f t="array" aca="1" ref="AD7" ca="1">IF(INDIRECT(ADDRESS(ROW()*3-ROW($M$4)-ROW($F$4)+2,COLUMN(J$3)))=0,"",INDIRECT(ADDRESS(ROW()*3-ROW($M$4)-ROW($F$4)+2,COLUMN(J$3))))</f>
        <v>0.1326</v>
      </c>
      <c r="AE7" s="130" cm="1">
        <f t="array" aca="1" ref="AE7" ca="1">IF(INDIRECT(ADDRESS(ROW()*3-ROW($M$4)-ROW($F$4)+2,COLUMN(K$3)))=0,"",INDIRECT(ADDRESS(ROW()*3-ROW($M$4)-ROW($F$4)+2,COLUMN(K$3))))</f>
        <v>11.3613</v>
      </c>
      <c r="AG7" s="63"/>
      <c r="AH7" s="63"/>
    </row>
    <row r="8" spans="1:46" ht="15" thickBot="1">
      <c r="A8" s="61" t="s">
        <v>21</v>
      </c>
      <c r="B8" s="71">
        <v>2.4483000000000003E-4</v>
      </c>
      <c r="C8" s="228"/>
      <c r="D8" s="228"/>
      <c r="E8" s="229"/>
      <c r="F8" s="61" t="s">
        <v>21</v>
      </c>
      <c r="G8" s="189">
        <v>12.573700000000001</v>
      </c>
      <c r="H8" s="190">
        <v>7.5157999999999996</v>
      </c>
      <c r="I8" s="190">
        <v>4.9391999999999996</v>
      </c>
      <c r="J8" s="190">
        <v>0.1187</v>
      </c>
      <c r="K8" s="187">
        <v>11.534000000000001</v>
      </c>
      <c r="L8" s="63"/>
      <c r="M8" s="64">
        <f t="shared" si="0"/>
        <v>2024</v>
      </c>
      <c r="N8" s="65" t="s">
        <v>7</v>
      </c>
      <c r="O8" s="66" t="s">
        <v>8</v>
      </c>
      <c r="P8" s="67" cm="1">
        <f t="array" aca="1" ref="P8" ca="1">IF(INDIRECT(ADDRESS(ROW()*3-ROW($M$4)-ROW($F$4),COLUMN($E$2)))=0,"",INDIRECT(ADDRESS(ROW()*3-ROW($M$4)-ROW($F$4),COLUMN($E$2))))</f>
        <v>805.95</v>
      </c>
      <c r="Q8" s="68" cm="1">
        <f t="array" aca="1" ref="Q8" ca="1">IF(INDIRECT(ADDRESS(ROW()*3-ROW($M$4)-ROW($F$4),COLUMN(G$3)))=0,"",INDIRECT(ADDRESS(ROW()*3-ROW($M$4)-ROW($F$4),COLUMN(G$3))))</f>
        <v>12.210100000000001</v>
      </c>
      <c r="R8" s="69" cm="1">
        <f t="array" aca="1" ref="R8" ca="1">IF(INDIRECT(ADDRESS(ROW()*3-ROW($M$4)-ROW($F$4),COLUMN(H$3)))=0,"",INDIRECT(ADDRESS(ROW()*3-ROW($M$4)-ROW($F$4),COLUMN(H$3))))</f>
        <v>6.9273999999999996</v>
      </c>
      <c r="S8" s="69" cm="1">
        <f t="array" aca="1" ref="S8" ca="1">IF(INDIRECT(ADDRESS(ROW()*3-ROW($M$4)-ROW($F$4),COLUMN(I$3)))=0,"",INDIRECT(ADDRESS(ROW()*3-ROW($M$4)-ROW($F$4),COLUMN(I$3))))</f>
        <v>5.1689999999999996</v>
      </c>
      <c r="T8" s="97" cm="1">
        <f t="array" aca="1" ref="T8" ca="1">IF(INDIRECT(ADDRESS(ROW()*3-ROW($M$4)-ROW($F$4),COLUMN(J$3)))=0,"",INDIRECT(ADDRESS(ROW()*3-ROW($M$4)-ROW($F$4),COLUMN(J$3))))</f>
        <v>0.1137</v>
      </c>
      <c r="U8" s="136" cm="1">
        <f t="array" aca="1" ref="U8" ca="1">IF(INDIRECT(ADDRESS(ROW()*3-ROW($M$4)-ROW($F$4),COLUMN(K$3)))=0,"",INDIRECT(ADDRESS(ROW()*3-ROW($M$4)-ROW($F$4),COLUMN(K$3))))</f>
        <v>11.2081</v>
      </c>
      <c r="V8" s="68" cm="1">
        <f t="array" aca="1" ref="V8" ca="1">IF(INDIRECT(ADDRESS(ROW()*3-ROW($M$4)-ROW($F$4)+1,COLUMN(G$3)))=0,"",INDIRECT(ADDRESS(ROW()*3-ROW($M$4)-ROW($F$4)+1,COLUMN(G$3))))</f>
        <v>12.3872</v>
      </c>
      <c r="W8" s="69" cm="1">
        <f t="array" aca="1" ref="W8" ca="1">IF(INDIRECT(ADDRESS(ROW()*3-ROW($M$4)-ROW($F$4)+1,COLUMN(H$3)))=0,"",INDIRECT(ADDRESS(ROW()*3-ROW($M$4)-ROW($F$4)+1,COLUMN(H$3))))</f>
        <v>7.0278999999999998</v>
      </c>
      <c r="X8" s="69" cm="1">
        <f t="array" aca="1" ref="X8" ca="1">IF(INDIRECT(ADDRESS(ROW()*3-ROW($M$4)-ROW($F$4)+1,COLUMN(I$3)))=0,"",INDIRECT(ADDRESS(ROW()*3-ROW($M$4)-ROW($F$4)+1,COLUMN(I$3))))</f>
        <v>5.2439999999999998</v>
      </c>
      <c r="Y8" s="97" cm="1">
        <f t="array" aca="1" ref="Y8" ca="1">IF(INDIRECT(ADDRESS(ROW()*3-ROW($M$4)-ROW($F$4)+1,COLUMN(J$3)))=0,"",INDIRECT(ADDRESS(ROW()*3-ROW($M$4)-ROW($F$4)+1,COLUMN(J$3))))</f>
        <v>0.1153</v>
      </c>
      <c r="Z8" s="136" cm="1">
        <f t="array" aca="1" ref="Z8" ca="1">IF(INDIRECT(ADDRESS(ROW()*3-ROW($M$4)-ROW($F$4)+1,COLUMN(K$3)))=0,"",INDIRECT(ADDRESS(ROW()*3-ROW($M$4)-ROW($F$4)+1,COLUMN(K$3))))</f>
        <v>11.3713</v>
      </c>
      <c r="AA8" s="68" cm="1">
        <f t="array" aca="1" ref="AA8" ca="1">IF(INDIRECT(ADDRESS(ROW()*3-ROW($M$4)-ROW($F$4)+2,COLUMN(G$3)))=0,"",INDIRECT(ADDRESS(ROW()*3-ROW($M$4)-ROW($F$4)+2,COLUMN(G$3))))</f>
        <v>12.5648</v>
      </c>
      <c r="AB8" s="69" cm="1">
        <f t="array" aca="1" ref="AB8" ca="1">IF(INDIRECT(ADDRESS(ROW()*3-ROW($M$4)-ROW($F$4)+2,COLUMN(H$3)))=0,"",INDIRECT(ADDRESS(ROW()*3-ROW($M$4)-ROW($F$4)+2,COLUMN(H$3))))</f>
        <v>7.1285999999999996</v>
      </c>
      <c r="AC8" s="69" cm="1">
        <f t="array" aca="1" ref="AC8" ca="1">IF(INDIRECT(ADDRESS(ROW()*3-ROW($M$4)-ROW($F$4)+2,COLUMN(I$3)))=0,"",INDIRECT(ADDRESS(ROW()*3-ROW($M$4)-ROW($F$4)+2,COLUMN(I$3))))</f>
        <v>5.3192000000000004</v>
      </c>
      <c r="AD8" s="97" cm="1">
        <f t="array" aca="1" ref="AD8" ca="1">IF(INDIRECT(ADDRESS(ROW()*3-ROW($M$4)-ROW($F$4)+2,COLUMN(J$3)))=0,"",INDIRECT(ADDRESS(ROW()*3-ROW($M$4)-ROW($F$4)+2,COLUMN(J$3))))</f>
        <v>0.11700000000000001</v>
      </c>
      <c r="AE8" s="130" cm="1">
        <f t="array" aca="1" ref="AE8" ca="1">IF(INDIRECT(ADDRESS(ROW()*3-ROW($M$4)-ROW($F$4)+2,COLUMN(K$3)))=0,"",INDIRECT(ADDRESS(ROW()*3-ROW($M$4)-ROW($F$4)+2,COLUMN(K$3))))</f>
        <v>11.539300000000001</v>
      </c>
      <c r="AG8" s="63"/>
      <c r="AH8" s="63"/>
    </row>
    <row r="9" spans="1:46" ht="15" thickBot="1">
      <c r="A9" s="61" t="s">
        <v>22</v>
      </c>
      <c r="B9" s="71">
        <v>2.4834E-4</v>
      </c>
      <c r="C9" s="228"/>
      <c r="D9" s="228"/>
      <c r="E9" s="229"/>
      <c r="F9" s="61" t="s">
        <v>22</v>
      </c>
      <c r="G9" s="189">
        <v>12.754</v>
      </c>
      <c r="H9" s="190">
        <v>7.6235999999999997</v>
      </c>
      <c r="I9" s="190">
        <v>5.01</v>
      </c>
      <c r="J9" s="190">
        <v>0.12039999999999999</v>
      </c>
      <c r="K9" s="187">
        <v>11.7044</v>
      </c>
      <c r="L9" s="63"/>
      <c r="M9" s="64">
        <f t="shared" si="0"/>
        <v>2024</v>
      </c>
      <c r="N9" s="65" t="s">
        <v>8</v>
      </c>
      <c r="O9" s="66" t="s">
        <v>9</v>
      </c>
      <c r="P9" s="67" cm="1">
        <f t="array" aca="1" ref="P9" ca="1">IF(INDIRECT(ADDRESS(ROW()*3-ROW($M$4)-ROW($F$4),COLUMN($E$2)))=0,"",INDIRECT(ADDRESS(ROW()*3-ROW($M$4)-ROW($F$4),COLUMN($E$2))))</f>
        <v>820.9</v>
      </c>
      <c r="Q9" s="68" cm="1">
        <f t="array" aca="1" ref="Q9" ca="1">IF(INDIRECT(ADDRESS(ROW()*3-ROW($M$4)-ROW($F$4),COLUMN(G$3)))=0,"",INDIRECT(ADDRESS(ROW()*3-ROW($M$4)-ROW($F$4),COLUMN(G$3))))</f>
        <v>12.5709</v>
      </c>
      <c r="R9" s="69" cm="1">
        <f t="array" aca="1" ref="R9" ca="1">IF(INDIRECT(ADDRESS(ROW()*3-ROW($M$4)-ROW($F$4),COLUMN(H$3)))=0,"",INDIRECT(ADDRESS(ROW()*3-ROW($M$4)-ROW($F$4),COLUMN(H$3))))</f>
        <v>7.0220000000000002</v>
      </c>
      <c r="S9" s="69" cm="1">
        <f t="array" aca="1" ref="S9" ca="1">IF(INDIRECT(ADDRESS(ROW()*3-ROW($M$4)-ROW($F$4),COLUMN(I$3)))=0,"",INDIRECT(ADDRESS(ROW()*3-ROW($M$4)-ROW($F$4),COLUMN(I$3))))</f>
        <v>5.4337999999999997</v>
      </c>
      <c r="T9" s="97" cm="1">
        <f t="array" aca="1" ref="T9" ca="1">IF(INDIRECT(ADDRESS(ROW()*3-ROW($M$4)-ROW($F$4),COLUMN(J$3)))=0,"",INDIRECT(ADDRESS(ROW()*3-ROW($M$4)-ROW($F$4),COLUMN(J$3))))</f>
        <v>0.11509999999999999</v>
      </c>
      <c r="U9" s="136" cm="1">
        <f t="array" aca="1" ref="U9" ca="1">IF(INDIRECT(ADDRESS(ROW()*3-ROW($M$4)-ROW($F$4),COLUMN(K$3)))=0,"",INDIRECT(ADDRESS(ROW()*3-ROW($M$4)-ROW($F$4),COLUMN(K$3))))</f>
        <v>11.649800000000001</v>
      </c>
      <c r="V9" s="68" cm="1">
        <f t="array" aca="1" ref="V9" ca="1">IF(INDIRECT(ADDRESS(ROW()*3-ROW($M$4)-ROW($F$4)+1,COLUMN(G$3)))=0,"",INDIRECT(ADDRESS(ROW()*3-ROW($M$4)-ROW($F$4)+1,COLUMN(G$3))))</f>
        <v>12.7532</v>
      </c>
      <c r="W9" s="69" cm="1">
        <f t="array" aca="1" ref="W9" ca="1">IF(INDIRECT(ADDRESS(ROW()*3-ROW($M$4)-ROW($F$4)+1,COLUMN(H$3)))=0,"",INDIRECT(ADDRESS(ROW()*3-ROW($M$4)-ROW($F$4)+1,COLUMN(H$3))))</f>
        <v>7.1238000000000001</v>
      </c>
      <c r="X9" s="69" cm="1">
        <f t="array" aca="1" ref="X9" ca="1">IF(INDIRECT(ADDRESS(ROW()*3-ROW($M$4)-ROW($F$4)+1,COLUMN(I$3)))=0,"",INDIRECT(ADDRESS(ROW()*3-ROW($M$4)-ROW($F$4)+1,COLUMN(I$3))))</f>
        <v>5.5125999999999999</v>
      </c>
      <c r="Y9" s="97" cm="1">
        <f t="array" aca="1" ref="Y9" ca="1">IF(INDIRECT(ADDRESS(ROW()*3-ROW($M$4)-ROW($F$4)+1,COLUMN(J$3)))=0,"",INDIRECT(ADDRESS(ROW()*3-ROW($M$4)-ROW($F$4)+1,COLUMN(J$3))))</f>
        <v>0.1168</v>
      </c>
      <c r="Z9" s="136" cm="1">
        <f t="array" aca="1" ref="Z9" ca="1">IF(INDIRECT(ADDRESS(ROW()*3-ROW($M$4)-ROW($F$4)+1,COLUMN(K$3)))=0,"",INDIRECT(ADDRESS(ROW()*3-ROW($M$4)-ROW($F$4)+1,COLUMN(K$3))))</f>
        <v>11.8193</v>
      </c>
      <c r="AA9" s="68" cm="1">
        <f t="array" aca="1" ref="AA9" ca="1">IF(INDIRECT(ADDRESS(ROW()*3-ROW($M$4)-ROW($F$4)+2,COLUMN(G$3)))=0,"",INDIRECT(ADDRESS(ROW()*3-ROW($M$4)-ROW($F$4)+2,COLUMN(G$3))))</f>
        <v>12.936</v>
      </c>
      <c r="AB9" s="69" cm="1">
        <f t="array" aca="1" ref="AB9" ca="1">IF(INDIRECT(ADDRESS(ROW()*3-ROW($M$4)-ROW($F$4)+2,COLUMN(H$3)))=0,"",INDIRECT(ADDRESS(ROW()*3-ROW($M$4)-ROW($F$4)+2,COLUMN(H$3))))</f>
        <v>7.2259000000000002</v>
      </c>
      <c r="AC9" s="69" cm="1">
        <f t="array" aca="1" ref="AC9" ca="1">IF(INDIRECT(ADDRESS(ROW()*3-ROW($M$4)-ROW($F$4)+2,COLUMN(I$3)))=0,"",INDIRECT(ADDRESS(ROW()*3-ROW($M$4)-ROW($F$4)+2,COLUMN(I$3))))</f>
        <v>5.5915999999999997</v>
      </c>
      <c r="AD9" s="97" cm="1">
        <f t="array" aca="1" ref="AD9" ca="1">IF(INDIRECT(ADDRESS(ROW()*3-ROW($M$4)-ROW($F$4)+2,COLUMN(J$3)))=0,"",INDIRECT(ADDRESS(ROW()*3-ROW($M$4)-ROW($F$4)+2,COLUMN(J$3))))</f>
        <v>0.11849999999999999</v>
      </c>
      <c r="AE9" s="130" cm="1">
        <f t="array" aca="1" ref="AE9" ca="1">IF(INDIRECT(ADDRESS(ROW()*3-ROW($M$4)-ROW($F$4)+2,COLUMN(K$3)))=0,"",INDIRECT(ADDRESS(ROW()*3-ROW($M$4)-ROW($F$4)+2,COLUMN(K$3))))</f>
        <v>11.9931</v>
      </c>
      <c r="AG9" s="63"/>
      <c r="AH9" s="63"/>
    </row>
    <row r="10" spans="1:46" ht="15" thickBot="1">
      <c r="A10" s="61" t="s">
        <v>20</v>
      </c>
      <c r="B10" s="71">
        <v>2.4133E-4</v>
      </c>
      <c r="C10" s="228" t="s">
        <v>5</v>
      </c>
      <c r="D10" s="228" t="s">
        <v>6</v>
      </c>
      <c r="E10" s="229">
        <v>777.45</v>
      </c>
      <c r="F10" s="61" t="s">
        <v>20</v>
      </c>
      <c r="G10" s="189">
        <v>11.5223</v>
      </c>
      <c r="H10" s="190">
        <v>7.3300999999999998</v>
      </c>
      <c r="I10" s="190">
        <v>4.0667</v>
      </c>
      <c r="J10" s="190">
        <v>0.1255</v>
      </c>
      <c r="K10" s="187">
        <v>10.3832</v>
      </c>
      <c r="L10" s="63"/>
      <c r="M10" s="64">
        <f t="shared" si="0"/>
        <v>2024</v>
      </c>
      <c r="N10" s="65" t="s">
        <v>9</v>
      </c>
      <c r="O10" s="66" t="s">
        <v>10</v>
      </c>
      <c r="P10" s="67" cm="1">
        <f t="array" aca="1" ref="P10" ca="1">IF(INDIRECT(ADDRESS(ROW()*3-ROW($M$4)-ROW($F$4),COLUMN($E$2)))=0,"",INDIRECT(ADDRESS(ROW()*3-ROW($M$4)-ROW($F$4),COLUMN($E$2))))</f>
        <v>821.68</v>
      </c>
      <c r="Q10" s="68" cm="1">
        <f t="array" aca="1" ref="Q10" ca="1">IF(INDIRECT(ADDRESS(ROW()*3-ROW($M$4)-ROW($F$4),COLUMN(G$3)))=0,"",INDIRECT(ADDRESS(ROW()*3-ROW($M$4)-ROW($F$4),COLUMN(G$3))))</f>
        <v>12.589700000000001</v>
      </c>
      <c r="R10" s="69" cm="1">
        <f t="array" aca="1" ref="R10" ca="1">IF(INDIRECT(ADDRESS(ROW()*3-ROW($M$4)-ROW($F$4),COLUMN(H$3)))=0,"",INDIRECT(ADDRESS(ROW()*3-ROW($M$4)-ROW($F$4),COLUMN(H$3))))</f>
        <v>7.2516999999999996</v>
      </c>
      <c r="S10" s="69" cm="1">
        <f t="array" aca="1" ref="S10" ca="1">IF(INDIRECT(ADDRESS(ROW()*3-ROW($M$4)-ROW($F$4),COLUMN(I$3)))=0,"",INDIRECT(ADDRESS(ROW()*3-ROW($M$4)-ROW($F$4),COLUMN(I$3))))</f>
        <v>5.2085999999999997</v>
      </c>
      <c r="T10" s="97" cm="1">
        <f t="array" aca="1" ref="T10" ca="1">IF(INDIRECT(ADDRESS(ROW()*3-ROW($M$4)-ROW($F$4),COLUMN(J$3)))=0,"",INDIRECT(ADDRESS(ROW()*3-ROW($M$4)-ROW($F$4),COLUMN(J$3))))</f>
        <v>0.12939999999999999</v>
      </c>
      <c r="U10" s="136" cm="1">
        <f t="array" aca="1" ref="U10" ca="1">IF(INDIRECT(ADDRESS(ROW()*3-ROW($M$4)-ROW($F$4),COLUMN(K$3)))=0,"",INDIRECT(ADDRESS(ROW()*3-ROW($M$4)-ROW($F$4),COLUMN(K$3))))</f>
        <v>11.7166</v>
      </c>
      <c r="V10" s="68" cm="1">
        <f t="array" aca="1" ref="V10" ca="1">IF(INDIRECT(ADDRESS(ROW()*3-ROW($M$4)-ROW($F$4)+1,COLUMN(G$3)))=0,"",INDIRECT(ADDRESS(ROW()*3-ROW($M$4)-ROW($F$4)+1,COLUMN(G$3))))</f>
        <v>12.7723</v>
      </c>
      <c r="W10" s="69" cm="1">
        <f t="array" aca="1" ref="W10" ca="1">IF(INDIRECT(ADDRESS(ROW()*3-ROW($M$4)-ROW($F$4)+1,COLUMN(H$3)))=0,"",INDIRECT(ADDRESS(ROW()*3-ROW($M$4)-ROW($F$4)+1,COLUMN(H$3))))</f>
        <v>7.3569000000000004</v>
      </c>
      <c r="X10" s="69" cm="1">
        <f t="array" aca="1" ref="X10" ca="1">IF(INDIRECT(ADDRESS(ROW()*3-ROW($M$4)-ROW($F$4)+1,COLUMN(I$3)))=0,"",INDIRECT(ADDRESS(ROW()*3-ROW($M$4)-ROW($F$4)+1,COLUMN(I$3))))</f>
        <v>5.2842000000000002</v>
      </c>
      <c r="Y10" s="97" cm="1">
        <f t="array" aca="1" ref="Y10" ca="1">IF(INDIRECT(ADDRESS(ROW()*3-ROW($M$4)-ROW($F$4)+1,COLUMN(J$3)))=0,"",INDIRECT(ADDRESS(ROW()*3-ROW($M$4)-ROW($F$4)+1,COLUMN(J$3))))</f>
        <v>0.13120000000000001</v>
      </c>
      <c r="Z10" s="136" cm="1">
        <f t="array" aca="1" ref="Z10" ca="1">IF(INDIRECT(ADDRESS(ROW()*3-ROW($M$4)-ROW($F$4)+1,COLUMN(K$3)))=0,"",INDIRECT(ADDRESS(ROW()*3-ROW($M$4)-ROW($F$4)+1,COLUMN(K$3))))</f>
        <v>11.8871</v>
      </c>
      <c r="AA10" s="68" cm="1">
        <f t="array" aca="1" ref="AA10" ca="1">IF(INDIRECT(ADDRESS(ROW()*3-ROW($M$4)-ROW($F$4)+2,COLUMN(G$3)))=0,"",INDIRECT(ADDRESS(ROW()*3-ROW($M$4)-ROW($F$4)+2,COLUMN(G$3))))</f>
        <v>12.955399999999999</v>
      </c>
      <c r="AB10" s="69" cm="1">
        <f t="array" aca="1" ref="AB10" ca="1">IF(INDIRECT(ADDRESS(ROW()*3-ROW($M$4)-ROW($F$4)+2,COLUMN(H$3)))=0,"",INDIRECT(ADDRESS(ROW()*3-ROW($M$4)-ROW($F$4)+2,COLUMN(H$3))))</f>
        <v>7.4623999999999997</v>
      </c>
      <c r="AC10" s="69" cm="1">
        <f t="array" aca="1" ref="AC10" ca="1">IF(INDIRECT(ADDRESS(ROW()*3-ROW($M$4)-ROW($F$4)+2,COLUMN(I$3)))=0,"",INDIRECT(ADDRESS(ROW()*3-ROW($M$4)-ROW($F$4)+2,COLUMN(I$3))))</f>
        <v>5.3598999999999997</v>
      </c>
      <c r="AD10" s="97" cm="1">
        <f t="array" aca="1" ref="AD10" ca="1">IF(INDIRECT(ADDRESS(ROW()*3-ROW($M$4)-ROW($F$4)+2,COLUMN(J$3)))=0,"",INDIRECT(ADDRESS(ROW()*3-ROW($M$4)-ROW($F$4)+2,COLUMN(J$3))))</f>
        <v>0.1331</v>
      </c>
      <c r="AE10" s="130" cm="1">
        <f t="array" aca="1" ref="AE10" ca="1">IF(INDIRECT(ADDRESS(ROW()*3-ROW($M$4)-ROW($F$4)+2,COLUMN(K$3)))=0,"",INDIRECT(ADDRESS(ROW()*3-ROW($M$4)-ROW($F$4)+2,COLUMN(K$3))))</f>
        <v>12.0617</v>
      </c>
      <c r="AG10" s="63"/>
      <c r="AH10" s="63"/>
    </row>
    <row r="11" spans="1:46" ht="15" thickBot="1">
      <c r="A11" s="61" t="s">
        <v>21</v>
      </c>
      <c r="B11" s="71">
        <v>2.4483000000000003E-4</v>
      </c>
      <c r="C11" s="228"/>
      <c r="D11" s="228"/>
      <c r="E11" s="229"/>
      <c r="F11" s="61" t="s">
        <v>21</v>
      </c>
      <c r="G11" s="189">
        <v>11.689399999999999</v>
      </c>
      <c r="H11" s="190">
        <v>7.4364999999999997</v>
      </c>
      <c r="I11" s="190">
        <v>4.1256000000000004</v>
      </c>
      <c r="J11" s="190">
        <v>0.1273</v>
      </c>
      <c r="K11" s="187">
        <v>10.534599999999999</v>
      </c>
      <c r="L11" s="63"/>
      <c r="M11" s="64">
        <f t="shared" si="0"/>
        <v>2024</v>
      </c>
      <c r="N11" s="65" t="s">
        <v>10</v>
      </c>
      <c r="O11" s="66" t="s">
        <v>11</v>
      </c>
      <c r="P11" s="67" cm="1">
        <f t="array" aca="1" ref="P11" ca="1">IF(INDIRECT(ADDRESS(ROW()*3-ROW($M$4)-ROW($F$4),COLUMN($E$2)))=0,"",INDIRECT(ADDRESS(ROW()*3-ROW($M$4)-ROW($F$4),COLUMN($E$2))))</f>
        <v>810.67</v>
      </c>
      <c r="Q11" s="68" cm="1">
        <f t="array" aca="1" ref="Q11" ca="1">IF(INDIRECT(ADDRESS(ROW()*3-ROW($M$4)-ROW($F$4),COLUMN(G$3)))=0,"",INDIRECT(ADDRESS(ROW()*3-ROW($M$4)-ROW($F$4),COLUMN(G$3))))</f>
        <v>12.267799999999999</v>
      </c>
      <c r="R11" s="69" cm="1">
        <f t="array" aca="1" ref="R11" ca="1">IF(INDIRECT(ADDRESS(ROW()*3-ROW($M$4)-ROW($F$4),COLUMN(H$3)))=0,"",INDIRECT(ADDRESS(ROW()*3-ROW($M$4)-ROW($F$4),COLUMN(H$3))))</f>
        <v>7.0903999999999998</v>
      </c>
      <c r="S11" s="69" cm="1">
        <f t="array" aca="1" ref="S11" ca="1">IF(INDIRECT(ADDRESS(ROW()*3-ROW($M$4)-ROW($F$4),COLUMN(I$3)))=0,"",INDIRECT(ADDRESS(ROW()*3-ROW($M$4)-ROW($F$4),COLUMN(I$3))))</f>
        <v>5.0327999999999999</v>
      </c>
      <c r="T11" s="97" cm="1">
        <f t="array" aca="1" ref="T11" ca="1">IF(INDIRECT(ADDRESS(ROW()*3-ROW($M$4)-ROW($F$4),COLUMN(J$3)))=0,"",INDIRECT(ADDRESS(ROW()*3-ROW($M$4)-ROW($F$4),COLUMN(J$3))))</f>
        <v>0.14460000000000001</v>
      </c>
      <c r="U11" s="136" cm="1">
        <f t="array" aca="1" ref="U11" ca="1">IF(INDIRECT(ADDRESS(ROW()*3-ROW($M$4)-ROW($F$4),COLUMN(K$3)))=0,"",INDIRECT(ADDRESS(ROW()*3-ROW($M$4)-ROW($F$4),COLUMN(K$3))))</f>
        <v>11.5701</v>
      </c>
      <c r="V11" s="68" cm="1">
        <f t="array" aca="1" ref="V11" ca="1">IF(INDIRECT(ADDRESS(ROW()*3-ROW($M$4)-ROW($F$4)+1,COLUMN(G$3)))=0,"",INDIRECT(ADDRESS(ROW()*3-ROW($M$4)-ROW($F$4)+1,COLUMN(G$3))))</f>
        <v>12.442</v>
      </c>
      <c r="W11" s="69" cm="1">
        <f t="array" aca="1" ref="W11" ca="1">IF(INDIRECT(ADDRESS(ROW()*3-ROW($M$4)-ROW($F$4)+1,COLUMN(H$3)))=0,"",INDIRECT(ADDRESS(ROW()*3-ROW($M$4)-ROW($F$4)+1,COLUMN(H$3))))</f>
        <v>7.1909999999999998</v>
      </c>
      <c r="X11" s="69" cm="1">
        <f t="array" aca="1" ref="X11" ca="1">IF(INDIRECT(ADDRESS(ROW()*3-ROW($M$4)-ROW($F$4)+1,COLUMN(I$3)))=0,"",INDIRECT(ADDRESS(ROW()*3-ROW($M$4)-ROW($F$4)+1,COLUMN(I$3))))</f>
        <v>5.1043000000000003</v>
      </c>
      <c r="Y11" s="97" cm="1">
        <f t="array" aca="1" ref="Y11" ca="1">IF(INDIRECT(ADDRESS(ROW()*3-ROW($M$4)-ROW($F$4)+1,COLUMN(J$3)))=0,"",INDIRECT(ADDRESS(ROW()*3-ROW($M$4)-ROW($F$4)+1,COLUMN(J$3))))</f>
        <v>0.1467</v>
      </c>
      <c r="Z11" s="136" cm="1">
        <f t="array" aca="1" ref="Z11" ca="1">IF(INDIRECT(ADDRESS(ROW()*3-ROW($M$4)-ROW($F$4)+1,COLUMN(K$3)))=0,"",INDIRECT(ADDRESS(ROW()*3-ROW($M$4)-ROW($F$4)+1,COLUMN(K$3))))</f>
        <v>11.7346</v>
      </c>
      <c r="AA11" s="68" cm="1">
        <f t="array" aca="1" ref="AA11" ca="1">IF(INDIRECT(ADDRESS(ROW()*3-ROW($M$4)-ROW($F$4)+2,COLUMN(G$3)))=0,"",INDIRECT(ADDRESS(ROW()*3-ROW($M$4)-ROW($F$4)+2,COLUMN(G$3))))</f>
        <v>12.617100000000001</v>
      </c>
      <c r="AB11" s="69" cm="1">
        <f t="array" aca="1" ref="AB11" ca="1">IF(INDIRECT(ADDRESS(ROW()*3-ROW($M$4)-ROW($F$4)+2,COLUMN(H$3)))=0,"",INDIRECT(ADDRESS(ROW()*3-ROW($M$4)-ROW($F$4)+2,COLUMN(H$3))))</f>
        <v>7.2923</v>
      </c>
      <c r="AC11" s="69" cm="1">
        <f t="array" aca="1" ref="AC11" ca="1">IF(INDIRECT(ADDRESS(ROW()*3-ROW($M$4)-ROW($F$4)+2,COLUMN(I$3)))=0,"",INDIRECT(ADDRESS(ROW()*3-ROW($M$4)-ROW($F$4)+2,COLUMN(I$3))))</f>
        <v>5.1760999999999999</v>
      </c>
      <c r="AD11" s="97" cm="1">
        <f t="array" aca="1" ref="AD11" ca="1">IF(INDIRECT(ADDRESS(ROW()*3-ROW($M$4)-ROW($F$4)+2,COLUMN(J$3)))=0,"",INDIRECT(ADDRESS(ROW()*3-ROW($M$4)-ROW($F$4)+2,COLUMN(J$3))))</f>
        <v>0.1487</v>
      </c>
      <c r="AE11" s="130" cm="1">
        <f t="array" aca="1" ref="AE11" ca="1">IF(INDIRECT(ADDRESS(ROW()*3-ROW($M$4)-ROW($F$4)+2,COLUMN(K$3)))=0,"",INDIRECT(ADDRESS(ROW()*3-ROW($M$4)-ROW($F$4)+2,COLUMN(K$3))))</f>
        <v>11.9031</v>
      </c>
      <c r="AG11" s="63"/>
      <c r="AH11" s="63"/>
    </row>
    <row r="12" spans="1:46" ht="15" thickBot="1">
      <c r="A12" s="61" t="s">
        <v>22</v>
      </c>
      <c r="B12" s="71">
        <v>2.4834E-4</v>
      </c>
      <c r="C12" s="228"/>
      <c r="D12" s="228"/>
      <c r="E12" s="229"/>
      <c r="F12" s="61" t="s">
        <v>22</v>
      </c>
      <c r="G12" s="189">
        <v>11.856999999999999</v>
      </c>
      <c r="H12" s="190">
        <v>7.5430999999999999</v>
      </c>
      <c r="I12" s="190">
        <v>4.1848000000000001</v>
      </c>
      <c r="J12" s="190">
        <v>0.12909999999999999</v>
      </c>
      <c r="K12" s="187">
        <v>10.691800000000001</v>
      </c>
      <c r="L12" s="63"/>
      <c r="M12" s="64">
        <f t="shared" si="0"/>
        <v>2024</v>
      </c>
      <c r="N12" s="65" t="s">
        <v>11</v>
      </c>
      <c r="O12" s="66" t="s">
        <v>35</v>
      </c>
      <c r="P12" s="67" cm="1">
        <f t="array" aca="1" ref="P12" ca="1">IF(INDIRECT(ADDRESS(ROW()*3-ROW($M$4)-ROW($F$4),COLUMN($E$2)))=0,"",INDIRECT(ADDRESS(ROW()*3-ROW($M$4)-ROW($F$4),COLUMN($E$2))))</f>
        <v>816.57</v>
      </c>
      <c r="Q12" s="68" cm="1">
        <f t="array" aca="1" ref="Q12" ca="1">IF(INDIRECT(ADDRESS(ROW()*3-ROW($M$4)-ROW($F$4),COLUMN(G$3)))=0,"",INDIRECT(ADDRESS(ROW()*3-ROW($M$4)-ROW($F$4),COLUMN(G$3))))</f>
        <v>12.409599999999999</v>
      </c>
      <c r="R12" s="69" cm="1">
        <f t="array" aca="1" ref="R12" ca="1">IF(INDIRECT(ADDRESS(ROW()*3-ROW($M$4)-ROW($F$4),COLUMN(H$3)))=0,"",INDIRECT(ADDRESS(ROW()*3-ROW($M$4)-ROW($F$4),COLUMN(H$3))))</f>
        <v>6.8201999999999998</v>
      </c>
      <c r="S12" s="69" cm="1">
        <f t="array" aca="1" ref="S12" ca="1">IF(INDIRECT(ADDRESS(ROW()*3-ROW($M$4)-ROW($F$4),COLUMN(I$3)))=0,"",INDIRECT(ADDRESS(ROW()*3-ROW($M$4)-ROW($F$4),COLUMN(I$3))))</f>
        <v>5.4561000000000002</v>
      </c>
      <c r="T12" s="97" cm="1">
        <f t="array" aca="1" ref="T12" ca="1">IF(INDIRECT(ADDRESS(ROW()*3-ROW($M$4)-ROW($F$4),COLUMN(J$3)))=0,"",INDIRECT(ADDRESS(ROW()*3-ROW($M$4)-ROW($F$4),COLUMN(J$3))))</f>
        <v>0.1333</v>
      </c>
      <c r="U12" s="136" cm="1">
        <f t="array" aca="1" ref="U12" ca="1">IF(INDIRECT(ADDRESS(ROW()*3-ROW($M$4)-ROW($F$4),COLUMN(K$3)))=0,"",INDIRECT(ADDRESS(ROW()*3-ROW($M$4)-ROW($F$4),COLUMN(K$3))))</f>
        <v>11.633800000000001</v>
      </c>
      <c r="V12" s="68" cm="1">
        <f t="array" aca="1" ref="V12" ca="1">IF(INDIRECT(ADDRESS(ROW()*3-ROW($M$4)-ROW($F$4)+1,COLUMN(G$3)))=0,"",INDIRECT(ADDRESS(ROW()*3-ROW($M$4)-ROW($F$4)+1,COLUMN(G$3))))</f>
        <v>12.585699999999999</v>
      </c>
      <c r="W12" s="69" cm="1">
        <f t="array" aca="1" ref="W12" ca="1">IF(INDIRECT(ADDRESS(ROW()*3-ROW($M$4)-ROW($F$4)+1,COLUMN(H$3)))=0,"",INDIRECT(ADDRESS(ROW()*3-ROW($M$4)-ROW($F$4)+1,COLUMN(H$3))))</f>
        <v>6.9169</v>
      </c>
      <c r="X12" s="69" cm="1">
        <f t="array" aca="1" ref="X12" ca="1">IF(INDIRECT(ADDRESS(ROW()*3-ROW($M$4)-ROW($F$4)+1,COLUMN(I$3)))=0,"",INDIRECT(ADDRESS(ROW()*3-ROW($M$4)-ROW($F$4)+1,COLUMN(I$3))))</f>
        <v>5.5335999999999999</v>
      </c>
      <c r="Y12" s="97" cm="1">
        <f t="array" aca="1" ref="Y12" ca="1">IF(INDIRECT(ADDRESS(ROW()*3-ROW($M$4)-ROW($F$4)+1,COLUMN(J$3)))=0,"",INDIRECT(ADDRESS(ROW()*3-ROW($M$4)-ROW($F$4)+1,COLUMN(J$3))))</f>
        <v>0.13519999999999999</v>
      </c>
      <c r="Z12" s="136" cm="1">
        <f t="array" aca="1" ref="Z12" ca="1">IF(INDIRECT(ADDRESS(ROW()*3-ROW($M$4)-ROW($F$4)+1,COLUMN(K$3)))=0,"",INDIRECT(ADDRESS(ROW()*3-ROW($M$4)-ROW($F$4)+1,COLUMN(K$3))))</f>
        <v>11.799200000000001</v>
      </c>
      <c r="AA12" s="68" cm="1">
        <f t="array" aca="1" ref="AA12" ca="1">IF(INDIRECT(ADDRESS(ROW()*3-ROW($M$4)-ROW($F$4)+2,COLUMN(G$3)))=0,"",INDIRECT(ADDRESS(ROW()*3-ROW($M$4)-ROW($F$4)+2,COLUMN(G$3))))</f>
        <v>12.7629</v>
      </c>
      <c r="AB12" s="69" cm="1">
        <f t="array" aca="1" ref="AB12" ca="1">IF(INDIRECT(ADDRESS(ROW()*3-ROW($M$4)-ROW($F$4)+2,COLUMN(H$3)))=0,"",INDIRECT(ADDRESS(ROW()*3-ROW($M$4)-ROW($F$4)+2,COLUMN(H$3))))</f>
        <v>7.0143000000000004</v>
      </c>
      <c r="AC12" s="69" cm="1">
        <f t="array" aca="1" ref="AC12" ca="1">IF(INDIRECT(ADDRESS(ROW()*3-ROW($M$4)-ROW($F$4)+2,COLUMN(I$3)))=0,"",INDIRECT(ADDRESS(ROW()*3-ROW($M$4)-ROW($F$4)+2,COLUMN(I$3))))</f>
        <v>5.6115000000000004</v>
      </c>
      <c r="AD12" s="97" cm="1">
        <f t="array" aca="1" ref="AD12" ca="1">IF(INDIRECT(ADDRESS(ROW()*3-ROW($M$4)-ROW($F$4)+2,COLUMN(J$3)))=0,"",INDIRECT(ADDRESS(ROW()*3-ROW($M$4)-ROW($F$4)+2,COLUMN(J$3))))</f>
        <v>0.1371</v>
      </c>
      <c r="AE12" s="130" cm="1">
        <f t="array" aca="1" ref="AE12" ca="1">IF(INDIRECT(ADDRESS(ROW()*3-ROW($M$4)-ROW($F$4)+2,COLUMN(K$3)))=0,"",INDIRECT(ADDRESS(ROW()*3-ROW($M$4)-ROW($F$4)+2,COLUMN(K$3))))</f>
        <v>11.9689</v>
      </c>
      <c r="AG12" s="63"/>
      <c r="AH12" s="63"/>
    </row>
    <row r="13" spans="1:46" ht="15" thickBot="1">
      <c r="A13" s="61" t="s">
        <v>23</v>
      </c>
      <c r="B13" s="71">
        <v>2.4133E-4</v>
      </c>
      <c r="C13" s="228" t="s">
        <v>6</v>
      </c>
      <c r="D13" s="228" t="s">
        <v>7</v>
      </c>
      <c r="E13" s="230">
        <v>795.31</v>
      </c>
      <c r="F13" s="61" t="s">
        <v>20</v>
      </c>
      <c r="G13" s="189">
        <v>11.9533</v>
      </c>
      <c r="H13" s="190">
        <v>7.3597999999999999</v>
      </c>
      <c r="I13" s="190">
        <v>4.4645999999999999</v>
      </c>
      <c r="J13" s="190">
        <v>0.12889999999999999</v>
      </c>
      <c r="K13" s="187">
        <v>11.035399999999999</v>
      </c>
      <c r="L13" s="63"/>
      <c r="M13" s="64">
        <f t="shared" si="0"/>
        <v>2024</v>
      </c>
      <c r="N13" s="65" t="s">
        <v>35</v>
      </c>
      <c r="O13" s="66" t="s">
        <v>17</v>
      </c>
      <c r="P13" s="67" cm="1">
        <f t="array" aca="1" ref="P13" ca="1">IF(INDIRECT(ADDRESS(ROW()*3-ROW($M$4)-ROW($F$4),COLUMN($E$2)))=0,"",INDIRECT(ADDRESS(ROW()*3-ROW($M$4)-ROW($F$4),COLUMN($E$2))))</f>
        <v>782.16</v>
      </c>
      <c r="Q13" s="68" cm="1">
        <f t="array" aca="1" ref="Q13" ca="1">IF(INDIRECT(ADDRESS(ROW()*3-ROW($M$4)-ROW($F$4),COLUMN(G$3)))=0,"",INDIRECT(ADDRESS(ROW()*3-ROW($M$4)-ROW($F$4),COLUMN(G$3))))</f>
        <v>11.5829</v>
      </c>
      <c r="R13" s="69" cm="1">
        <f t="array" aca="1" ref="R13" ca="1">IF(INDIRECT(ADDRESS(ROW()*3-ROW($M$4)-ROW($F$4),COLUMN(H$3)))=0,"",INDIRECT(ADDRESS(ROW()*3-ROW($M$4)-ROW($F$4),COLUMN(H$3))))</f>
        <v>6.5248999999999997</v>
      </c>
      <c r="S13" s="69" cm="1">
        <f t="array" aca="1" ref="S13" ca="1">IF(INDIRECT(ADDRESS(ROW()*3-ROW($M$4)-ROW($F$4),COLUMN(I$3)))=0,"",INDIRECT(ADDRESS(ROW()*3-ROW($M$4)-ROW($F$4),COLUMN(I$3))))</f>
        <v>4.923</v>
      </c>
      <c r="T13" s="97" cm="1">
        <f t="array" aca="1" ref="T13" ca="1">IF(INDIRECT(ADDRESS(ROW()*3-ROW($M$4)-ROW($F$4),COLUMN(J$3)))=0,"",INDIRECT(ADDRESS(ROW()*3-ROW($M$4)-ROW($F$4),COLUMN(J$3))))</f>
        <v>0.13500000000000001</v>
      </c>
      <c r="U13" s="136" cm="1">
        <f t="array" aca="1" ref="U13" ca="1">IF(INDIRECT(ADDRESS(ROW()*3-ROW($M$4)-ROW($F$4),COLUMN(K$3)))=0,"",INDIRECT(ADDRESS(ROW()*3-ROW($M$4)-ROW($F$4),COLUMN(K$3))))</f>
        <v>11.114800000000001</v>
      </c>
      <c r="V13" s="68" cm="1">
        <f t="array" aca="1" ref="V13" ca="1">IF(INDIRECT(ADDRESS(ROW()*3-ROW($M$4)-ROW($F$4)+1,COLUMN(G$3)))=0,"",INDIRECT(ADDRESS(ROW()*3-ROW($M$4)-ROW($F$4)+1,COLUMN(G$3))))</f>
        <v>11.747299999999999</v>
      </c>
      <c r="W13" s="69" cm="1">
        <f t="array" aca="1" ref="W13" ca="1">IF(INDIRECT(ADDRESS(ROW()*3-ROW($M$4)-ROW($F$4)+1,COLUMN(H$3)))=0,"",INDIRECT(ADDRESS(ROW()*3-ROW($M$4)-ROW($F$4)+1,COLUMN(H$3))))</f>
        <v>6.6174999999999997</v>
      </c>
      <c r="X13" s="69" cm="1">
        <f t="array" aca="1" ref="X13" ca="1">IF(INDIRECT(ADDRESS(ROW()*3-ROW($M$4)-ROW($F$4)+1,COLUMN(I$3)))=0,"",INDIRECT(ADDRESS(ROW()*3-ROW($M$4)-ROW($F$4)+1,COLUMN(I$3))))</f>
        <v>4.9928999999999997</v>
      </c>
      <c r="Y13" s="97" cm="1">
        <f t="array" aca="1" ref="Y13" ca="1">IF(INDIRECT(ADDRESS(ROW()*3-ROW($M$4)-ROW($F$4)+1,COLUMN(J$3)))=0,"",INDIRECT(ADDRESS(ROW()*3-ROW($M$4)-ROW($F$4)+1,COLUMN(J$3))))</f>
        <v>0.13689999999999999</v>
      </c>
      <c r="Z13" s="136" cm="1">
        <f t="array" aca="1" ref="Z13" ca="1">IF(INDIRECT(ADDRESS(ROW()*3-ROW($M$4)-ROW($F$4)+1,COLUMN(K$3)))=0,"",INDIRECT(ADDRESS(ROW()*3-ROW($M$4)-ROW($F$4)+1,COLUMN(K$3))))</f>
        <v>11.2728</v>
      </c>
      <c r="AA13" s="68" cm="1">
        <f t="array" aca="1" ref="AA13" ca="1">IF(INDIRECT(ADDRESS(ROW()*3-ROW($M$4)-ROW($F$4)+2,COLUMN(G$3)))=0,"",INDIRECT(ADDRESS(ROW()*3-ROW($M$4)-ROW($F$4)+2,COLUMN(G$3))))</f>
        <v>11.912699999999999</v>
      </c>
      <c r="AB13" s="69" cm="1">
        <f t="array" aca="1" ref="AB13" ca="1">IF(INDIRECT(ADDRESS(ROW()*3-ROW($M$4)-ROW($F$4)+2,COLUMN(H$3)))=0,"",INDIRECT(ADDRESS(ROW()*3-ROW($M$4)-ROW($F$4)+2,COLUMN(H$3))))</f>
        <v>6.7106000000000003</v>
      </c>
      <c r="AC13" s="69" cm="1">
        <f t="array" aca="1" ref="AC13" ca="1">IF(INDIRECT(ADDRESS(ROW()*3-ROW($M$4)-ROW($F$4)+2,COLUMN(I$3)))=0,"",INDIRECT(ADDRESS(ROW()*3-ROW($M$4)-ROW($F$4)+2,COLUMN(I$3))))</f>
        <v>5.0632000000000001</v>
      </c>
      <c r="AD13" s="97" cm="1">
        <f t="array" aca="1" ref="AD13" ca="1">IF(INDIRECT(ADDRESS(ROW()*3-ROW($M$4)-ROW($F$4)+2,COLUMN(J$3)))=0,"",INDIRECT(ADDRESS(ROW()*3-ROW($M$4)-ROW($F$4)+2,COLUMN(J$3))))</f>
        <v>0.1389</v>
      </c>
      <c r="AE13" s="130" cm="1">
        <f t="array" aca="1" ref="AE13" ca="1">IF(INDIRECT(ADDRESS(ROW()*3-ROW($M$4)-ROW($F$4)+2,COLUMN(K$3)))=0,"",INDIRECT(ADDRESS(ROW()*3-ROW($M$4)-ROW($F$4)+2,COLUMN(K$3))))</f>
        <v>11.4339</v>
      </c>
      <c r="AG13" s="63"/>
      <c r="AH13" s="63"/>
    </row>
    <row r="14" spans="1:46" ht="15" thickBot="1">
      <c r="A14" s="61" t="s">
        <v>21</v>
      </c>
      <c r="B14" s="71">
        <v>2.4483000000000003E-4</v>
      </c>
      <c r="C14" s="228"/>
      <c r="D14" s="228"/>
      <c r="E14" s="230"/>
      <c r="F14" s="61" t="s">
        <v>21</v>
      </c>
      <c r="G14" s="189">
        <v>12.1267</v>
      </c>
      <c r="H14" s="190">
        <v>7.4665999999999997</v>
      </c>
      <c r="I14" s="190">
        <v>4.5293999999999999</v>
      </c>
      <c r="J14" s="190">
        <v>0.13070000000000001</v>
      </c>
      <c r="K14" s="187">
        <v>11.196099999999999</v>
      </c>
      <c r="L14" s="63"/>
      <c r="M14" s="64">
        <f t="shared" si="0"/>
        <v>2024</v>
      </c>
      <c r="N14" s="65" t="s">
        <v>17</v>
      </c>
      <c r="O14" s="66" t="s">
        <v>13</v>
      </c>
      <c r="P14" s="67" cm="1">
        <f t="array" aca="1" ref="P14" ca="1">IF(INDIRECT(ADDRESS(ROW()*3-ROW($M$4)-ROW($F$4),COLUMN($E$2)))=0,"",INDIRECT(ADDRESS(ROW()*3-ROW($M$4)-ROW($F$4),COLUMN($E$2))))</f>
        <v>751.87</v>
      </c>
      <c r="Q14" s="68" cm="1">
        <f t="array" aca="1" ref="Q14" ca="1">IF(INDIRECT(ADDRESS(ROW()*3-ROW($M$4)-ROW($F$4),COLUMN(G$3)))=0,"",INDIRECT(ADDRESS(ROW()*3-ROW($M$4)-ROW($F$4),COLUMN(G$3))))</f>
        <v>10.8553</v>
      </c>
      <c r="R14" s="69" cm="1">
        <f t="array" aca="1" ref="R14" ca="1">IF(INDIRECT(ADDRESS(ROW()*3-ROW($M$4)-ROW($F$4),COLUMN(H$3)))=0,"",INDIRECT(ADDRESS(ROW()*3-ROW($M$4)-ROW($F$4),COLUMN(H$3))))</f>
        <v>5.8048999999999999</v>
      </c>
      <c r="S14" s="69" cm="1">
        <f t="array" aca="1" ref="S14" ca="1">IF(INDIRECT(ADDRESS(ROW()*3-ROW($M$4)-ROW($F$4),COLUMN(I$3)))=0,"",INDIRECT(ADDRESS(ROW()*3-ROW($M$4)-ROW($F$4),COLUMN(I$3))))</f>
        <v>4.9226000000000001</v>
      </c>
      <c r="T14" s="97" cm="1">
        <f t="array" aca="1" ref="T14" ca="1">IF(INDIRECT(ADDRESS(ROW()*3-ROW($M$4)-ROW($F$4),COLUMN(J$3)))=0,"",INDIRECT(ADDRESS(ROW()*3-ROW($M$4)-ROW($F$4),COLUMN(J$3))))</f>
        <v>0.1278</v>
      </c>
      <c r="U14" s="136" cm="1">
        <f t="array" aca="1" ref="U14" ca="1">IF(INDIRECT(ADDRESS(ROW()*3-ROW($M$4)-ROW($F$4),COLUMN(K$3)))=0,"",INDIRECT(ADDRESS(ROW()*3-ROW($M$4)-ROW($F$4),COLUMN(K$3))))</f>
        <v>10.3627</v>
      </c>
      <c r="V14" s="68" cm="1">
        <f t="array" aca="1" ref="V14" ca="1">IF(INDIRECT(ADDRESS(ROW()*3-ROW($M$4)-ROW($F$4)+1,COLUMN(G$3)))=0,"",INDIRECT(ADDRESS(ROW()*3-ROW($M$4)-ROW($F$4)+1,COLUMN(G$3))))</f>
        <v>11.009399999999999</v>
      </c>
      <c r="W14" s="69" cm="1">
        <f t="array" aca="1" ref="W14" ca="1">IF(INDIRECT(ADDRESS(ROW()*3-ROW($M$4)-ROW($F$4)+1,COLUMN(H$3)))=0,"",INDIRECT(ADDRESS(ROW()*3-ROW($M$4)-ROW($F$4)+1,COLUMN(H$3))))</f>
        <v>5.8874000000000004</v>
      </c>
      <c r="X14" s="69" cm="1">
        <f t="array" aca="1" ref="X14" ca="1">IF(INDIRECT(ADDRESS(ROW()*3-ROW($M$4)-ROW($F$4)+1,COLUMN(I$3)))=0,"",INDIRECT(ADDRESS(ROW()*3-ROW($M$4)-ROW($F$4)+1,COLUMN(I$3))))</f>
        <v>4.9923999999999999</v>
      </c>
      <c r="Y14" s="97" cm="1">
        <f t="array" aca="1" ref="Y14" ca="1">IF(INDIRECT(ADDRESS(ROW()*3-ROW($M$4)-ROW($F$4)+1,COLUMN(J$3)))=0,"",INDIRECT(ADDRESS(ROW()*3-ROW($M$4)-ROW($F$4)+1,COLUMN(J$3))))</f>
        <v>0.12959999999999999</v>
      </c>
      <c r="Z14" s="136" cm="1">
        <f t="array" aca="1" ref="Z14" ca="1">IF(INDIRECT(ADDRESS(ROW()*3-ROW($M$4)-ROW($F$4)+1,COLUMN(K$3)))=0,"",INDIRECT(ADDRESS(ROW()*3-ROW($M$4)-ROW($F$4)+1,COLUMN(K$3))))</f>
        <v>10.51</v>
      </c>
      <c r="AA14" s="68" cm="1">
        <f t="array" aca="1" ref="AA14" ca="1">IF(INDIRECT(ADDRESS(ROW()*3-ROW($M$4)-ROW($F$4)+2,COLUMN(G$3)))=0,"",INDIRECT(ADDRESS(ROW()*3-ROW($M$4)-ROW($F$4)+2,COLUMN(G$3))))</f>
        <v>11.164400000000001</v>
      </c>
      <c r="AB14" s="69" cm="1">
        <f t="array" aca="1" ref="AB14" ca="1">IF(INDIRECT(ADDRESS(ROW()*3-ROW($M$4)-ROW($F$4)+2,COLUMN(H$3)))=0,"",INDIRECT(ADDRESS(ROW()*3-ROW($M$4)-ROW($F$4)+2,COLUMN(H$3))))</f>
        <v>5.9702999999999999</v>
      </c>
      <c r="AC14" s="69" cm="1">
        <f t="array" aca="1" ref="AC14" ca="1">IF(INDIRECT(ADDRESS(ROW()*3-ROW($M$4)-ROW($F$4)+2,COLUMN(I$3)))=0,"",INDIRECT(ADDRESS(ROW()*3-ROW($M$4)-ROW($F$4)+2,COLUMN(I$3))))</f>
        <v>5.0627000000000004</v>
      </c>
      <c r="AD14" s="97" cm="1">
        <f t="array" aca="1" ref="AD14" ca="1">IF(INDIRECT(ADDRESS(ROW()*3-ROW($M$4)-ROW($F$4)+2,COLUMN(J$3)))=0,"",INDIRECT(ADDRESS(ROW()*3-ROW($M$4)-ROW($F$4)+2,COLUMN(J$3))))</f>
        <v>0.13139999999999999</v>
      </c>
      <c r="AE14" s="130" cm="1">
        <f t="array" aca="1" ref="AE14" ca="1">IF(INDIRECT(ADDRESS(ROW()*3-ROW($M$4)-ROW($F$4)+2,COLUMN(K$3)))=0,"",INDIRECT(ADDRESS(ROW()*3-ROW($M$4)-ROW($F$4)+2,COLUMN(K$3))))</f>
        <v>10.6607</v>
      </c>
      <c r="AG14" s="63"/>
      <c r="AH14" s="63"/>
    </row>
    <row r="15" spans="1:46" ht="15" thickBot="1">
      <c r="A15" s="61" t="s">
        <v>22</v>
      </c>
      <c r="B15" s="71">
        <v>2.4834E-4</v>
      </c>
      <c r="C15" s="228"/>
      <c r="D15" s="228"/>
      <c r="E15" s="230"/>
      <c r="F15" s="61" t="s">
        <v>22</v>
      </c>
      <c r="G15" s="189">
        <v>12.3005</v>
      </c>
      <c r="H15" s="190">
        <v>7.5735999999999999</v>
      </c>
      <c r="I15" s="190">
        <v>4.5942999999999996</v>
      </c>
      <c r="J15" s="190">
        <v>0.1326</v>
      </c>
      <c r="K15" s="187">
        <v>11.3613</v>
      </c>
      <c r="L15" s="63"/>
      <c r="M15" s="64">
        <f t="shared" si="0"/>
        <v>2024</v>
      </c>
      <c r="N15" s="65" t="s">
        <v>13</v>
      </c>
      <c r="O15" s="66" t="s">
        <v>14</v>
      </c>
      <c r="P15" s="67" cm="1">
        <f t="array" aca="1" ref="P15" ca="1">IF(INDIRECT(ADDRESS(ROW()*3-ROW($M$4)-ROW($F$4),COLUMN($E$2)))=0,"",INDIRECT(ADDRESS(ROW()*3-ROW($M$4)-ROW($F$4),COLUMN($E$2))))</f>
        <v>760.08</v>
      </c>
      <c r="Q15" s="68" cm="1">
        <f t="array" aca="1" ref="Q15" ca="1">IF(INDIRECT(ADDRESS(ROW()*3-ROW($M$4)-ROW($F$4),COLUMN(G$3)))=0,"",INDIRECT(ADDRESS(ROW()*3-ROW($M$4)-ROW($F$4),COLUMN(G$3))))</f>
        <v>11.0525</v>
      </c>
      <c r="R15" s="69" cm="1">
        <f t="array" aca="1" ref="R15" ca="1">IF(INDIRECT(ADDRESS(ROW()*3-ROW($M$4)-ROW($F$4),COLUMN(H$3)))=0,"",INDIRECT(ADDRESS(ROW()*3-ROW($M$4)-ROW($F$4),COLUMN(H$3))))</f>
        <v>5.6962999999999999</v>
      </c>
      <c r="S15" s="69" cm="1">
        <f t="array" aca="1" ref="S15" ca="1">IF(INDIRECT(ADDRESS(ROW()*3-ROW($M$4)-ROW($F$4),COLUMN(I$3)))=0,"",INDIRECT(ADDRESS(ROW()*3-ROW($M$4)-ROW($F$4),COLUMN(I$3))))</f>
        <v>5.2363</v>
      </c>
      <c r="T15" s="97" cm="1">
        <f t="array" aca="1" ref="T15" ca="1">IF(INDIRECT(ADDRESS(ROW()*3-ROW($M$4)-ROW($F$4),COLUMN(J$3)))=0,"",INDIRECT(ADDRESS(ROW()*3-ROW($M$4)-ROW($F$4),COLUMN(J$3))))</f>
        <v>0.11990000000000001</v>
      </c>
      <c r="U15" s="136" cm="1">
        <f t="array" aca="1" ref="U15" ca="1">IF(INDIRECT(ADDRESS(ROW()*3-ROW($M$4)-ROW($F$4),COLUMN(K$3)))=0,"",INDIRECT(ADDRESS(ROW()*3-ROW($M$4)-ROW($F$4),COLUMN(K$3))))</f>
        <v>10.4869</v>
      </c>
      <c r="V15" s="68" cm="1">
        <f t="array" aca="1" ref="V15" ca="1">IF(INDIRECT(ADDRESS(ROW()*3-ROW($M$4)-ROW($F$4)+1,COLUMN(G$3)))=0,"",INDIRECT(ADDRESS(ROW()*3-ROW($M$4)-ROW($F$4)+1,COLUMN(G$3))))</f>
        <v>11.2094</v>
      </c>
      <c r="W15" s="69" cm="1">
        <f t="array" aca="1" ref="W15" ca="1">IF(INDIRECT(ADDRESS(ROW()*3-ROW($M$4)-ROW($F$4)+1,COLUMN(H$3)))=0,"",INDIRECT(ADDRESS(ROW()*3-ROW($M$4)-ROW($F$4)+1,COLUMN(H$3))))</f>
        <v>5.7771999999999997</v>
      </c>
      <c r="X15" s="69" cm="1">
        <f t="array" aca="1" ref="X15" ca="1">IF(INDIRECT(ADDRESS(ROW()*3-ROW($M$4)-ROW($F$4)+1,COLUMN(I$3)))=0,"",INDIRECT(ADDRESS(ROW()*3-ROW($M$4)-ROW($F$4)+1,COLUMN(I$3))))</f>
        <v>5.3106</v>
      </c>
      <c r="Y15" s="97" cm="1">
        <f t="array" aca="1" ref="Y15" ca="1">IF(INDIRECT(ADDRESS(ROW()*3-ROW($M$4)-ROW($F$4)+1,COLUMN(J$3)))=0,"",INDIRECT(ADDRESS(ROW()*3-ROW($M$4)-ROW($F$4)+1,COLUMN(J$3))))</f>
        <v>0.1216</v>
      </c>
      <c r="Z15" s="136" cm="1">
        <f t="array" aca="1" ref="Z15" ca="1">IF(INDIRECT(ADDRESS(ROW()*3-ROW($M$4)-ROW($F$4)+1,COLUMN(K$3)))=0,"",INDIRECT(ADDRESS(ROW()*3-ROW($M$4)-ROW($F$4)+1,COLUMN(K$3))))</f>
        <v>10.635999999999999</v>
      </c>
      <c r="AA15" s="68" cm="1">
        <f t="array" aca="1" ref="AA15" ca="1">IF(INDIRECT(ADDRESS(ROW()*3-ROW($M$4)-ROW($F$4)+2,COLUMN(G$3)))=0,"",INDIRECT(ADDRESS(ROW()*3-ROW($M$4)-ROW($F$4)+2,COLUMN(G$3))))</f>
        <v>11.3672</v>
      </c>
      <c r="AB15" s="69" cm="1">
        <f t="array" aca="1" ref="AB15" ca="1">IF(INDIRECT(ADDRESS(ROW()*3-ROW($M$4)-ROW($F$4)+2,COLUMN(H$3)))=0,"",INDIRECT(ADDRESS(ROW()*3-ROW($M$4)-ROW($F$4)+2,COLUMN(H$3))))</f>
        <v>5.8585000000000003</v>
      </c>
      <c r="AC15" s="69" cm="1">
        <f t="array" aca="1" ref="AC15" ca="1">IF(INDIRECT(ADDRESS(ROW()*3-ROW($M$4)-ROW($F$4)+2,COLUMN(I$3)))=0,"",INDIRECT(ADDRESS(ROW()*3-ROW($M$4)-ROW($F$4)+2,COLUMN(I$3))))</f>
        <v>5.3853999999999997</v>
      </c>
      <c r="AD15" s="97" cm="1">
        <f t="array" aca="1" ref="AD15" ca="1">IF(INDIRECT(ADDRESS(ROW()*3-ROW($M$4)-ROW($F$4)+2,COLUMN(J$3)))=0,"",INDIRECT(ADDRESS(ROW()*3-ROW($M$4)-ROW($F$4)+2,COLUMN(J$3))))</f>
        <v>0.12330000000000001</v>
      </c>
      <c r="AE15" s="130" cm="1">
        <f t="array" aca="1" ref="AE15" ca="1">IF(INDIRECT(ADDRESS(ROW()*3-ROW($M$4)-ROW($F$4)+2,COLUMN(K$3)))=0,"",INDIRECT(ADDRESS(ROW()*3-ROW($M$4)-ROW($F$4)+2,COLUMN(K$3))))</f>
        <v>10.7888</v>
      </c>
      <c r="AG15" s="63" t="s">
        <v>52</v>
      </c>
      <c r="AH15" s="63" t="s">
        <v>52</v>
      </c>
      <c r="AI15" s="52" t="s">
        <v>52</v>
      </c>
      <c r="AJ15" s="52" t="s">
        <v>52</v>
      </c>
      <c r="AL15" s="52" t="s">
        <v>52</v>
      </c>
      <c r="AM15" s="52" t="s">
        <v>52</v>
      </c>
      <c r="AN15" s="52" t="s">
        <v>52</v>
      </c>
      <c r="AO15" s="52" t="s">
        <v>52</v>
      </c>
      <c r="AQ15" s="52" t="s">
        <v>52</v>
      </c>
      <c r="AR15" s="52" t="s">
        <v>52</v>
      </c>
      <c r="AS15" s="52" t="s">
        <v>52</v>
      </c>
      <c r="AT15" s="52" t="s">
        <v>52</v>
      </c>
    </row>
    <row r="16" spans="1:46" ht="15" thickBot="1">
      <c r="A16" s="61" t="s">
        <v>20</v>
      </c>
      <c r="B16" s="71">
        <v>2.4133E-4</v>
      </c>
      <c r="C16" s="228" t="s">
        <v>7</v>
      </c>
      <c r="D16" s="228" t="s">
        <v>8</v>
      </c>
      <c r="E16" s="229">
        <v>805.95</v>
      </c>
      <c r="F16" s="61" t="s">
        <v>20</v>
      </c>
      <c r="G16" s="189">
        <v>12.210100000000001</v>
      </c>
      <c r="H16" s="190">
        <v>6.9273999999999996</v>
      </c>
      <c r="I16" s="190">
        <v>5.1689999999999996</v>
      </c>
      <c r="J16" s="190">
        <v>0.1137</v>
      </c>
      <c r="K16" s="187">
        <v>11.2081</v>
      </c>
      <c r="L16" s="63"/>
      <c r="M16" s="72">
        <f t="shared" si="0"/>
        <v>2024</v>
      </c>
      <c r="N16" s="73" t="s">
        <v>14</v>
      </c>
      <c r="O16" s="74" t="s">
        <v>4</v>
      </c>
      <c r="P16" s="75" cm="1">
        <f t="array" aca="1" ref="P16" ca="1">IF(INDIRECT(ADDRESS(ROW()*3-ROW($M$4)-ROW($F$4),COLUMN($E$2)))=0,"",INDIRECT(ADDRESS(ROW()*3-ROW($M$4)-ROW($F$4),COLUMN($E$2))))</f>
        <v>753.39</v>
      </c>
      <c r="Q16" s="76" cm="1">
        <f t="array" aca="1" ref="Q16" ca="1">IF(INDIRECT(ADDRESS(ROW()*3-ROW($M$4)-ROW($F$4),COLUMN(G$3)))=0,"",INDIRECT(ADDRESS(ROW()*3-ROW($M$4)-ROW($F$4),COLUMN(G$3))))</f>
        <v>10.8918</v>
      </c>
      <c r="R16" s="77" cm="1">
        <f t="array" aca="1" ref="R16" ca="1">IF(INDIRECT(ADDRESS(ROW()*3-ROW($M$4)-ROW($F$4),COLUMN(H$3)))=0,"",INDIRECT(ADDRESS(ROW()*3-ROW($M$4)-ROW($F$4),COLUMN(H$3))))</f>
        <v>5.4814999999999996</v>
      </c>
      <c r="S16" s="77" cm="1">
        <f t="array" aca="1" ref="S16" ca="1">IF(INDIRECT(ADDRESS(ROW()*3-ROW($M$4)-ROW($F$4),COLUMN(I$3)))=0,"",INDIRECT(ADDRESS(ROW()*3-ROW($M$4)-ROW($F$4),COLUMN(I$3))))</f>
        <v>5.3036000000000003</v>
      </c>
      <c r="T16" s="100" cm="1">
        <f t="array" aca="1" ref="T16" ca="1">IF(INDIRECT(ADDRESS(ROW()*3-ROW($M$4)-ROW($F$4),COLUMN(J$3)))=0,"",INDIRECT(ADDRESS(ROW()*3-ROW($M$4)-ROW($F$4),COLUMN(J$3))))</f>
        <v>0.1067</v>
      </c>
      <c r="U16" s="138" cm="1">
        <f t="array" aca="1" ref="U16" ca="1">IF(INDIRECT(ADDRESS(ROW()*3-ROW($M$4)-ROW($F$4),COLUMN(K$3)))=0,"",INDIRECT(ADDRESS(ROW()*3-ROW($M$4)-ROW($F$4),COLUMN(K$3))))</f>
        <v>9.9839000000000002</v>
      </c>
      <c r="V16" s="76" cm="1">
        <f t="array" aca="1" ref="V16" ca="1">IF(INDIRECT(ADDRESS(ROW()*3-ROW($M$4)-ROW($F$4)+1,COLUMN(G$3)))=0,"",INDIRECT(ADDRESS(ROW()*3-ROW($M$4)-ROW($F$4)+1,COLUMN(G$3))))</f>
        <v>11.0464</v>
      </c>
      <c r="W16" s="77" cm="1">
        <f t="array" aca="1" ref="W16" ca="1">IF(INDIRECT(ADDRESS(ROW()*3-ROW($M$4)-ROW($F$4)+1,COLUMN(H$3)))=0,"",INDIRECT(ADDRESS(ROW()*3-ROW($M$4)-ROW($F$4)+1,COLUMN(H$3))))</f>
        <v>5.5594000000000001</v>
      </c>
      <c r="X16" s="77" cm="1">
        <f t="array" aca="1" ref="X16" ca="1">IF(INDIRECT(ADDRESS(ROW()*3-ROW($M$4)-ROW($F$4)+1,COLUMN(I$3)))=0,"",INDIRECT(ADDRESS(ROW()*3-ROW($M$4)-ROW($F$4)+1,COLUMN(I$3))))</f>
        <v>5.3788</v>
      </c>
      <c r="Y16" s="100" cm="1">
        <f t="array" aca="1" ref="Y16" ca="1">IF(INDIRECT(ADDRESS(ROW()*3-ROW($M$4)-ROW($F$4)+1,COLUMN(J$3)))=0,"",INDIRECT(ADDRESS(ROW()*3-ROW($M$4)-ROW($F$4)+1,COLUMN(J$3))))</f>
        <v>0.1082</v>
      </c>
      <c r="Z16" s="138" cm="1">
        <f t="array" aca="1" ref="Z16" ca="1">IF(INDIRECT(ADDRESS(ROW()*3-ROW($M$4)-ROW($F$4)+1,COLUMN(K$3)))=0,"",INDIRECT(ADDRESS(ROW()*3-ROW($M$4)-ROW($F$4)+1,COLUMN(K$3))))</f>
        <v>10.125999999999999</v>
      </c>
      <c r="AA16" s="76" cm="1">
        <f t="array" aca="1" ref="AA16" ca="1">IF(INDIRECT(ADDRESS(ROW()*3-ROW($M$4)-ROW($F$4)+2,COLUMN(G$3)))=0,"",INDIRECT(ADDRESS(ROW()*3-ROW($M$4)-ROW($F$4)+2,COLUMN(G$3))))</f>
        <v>11.2019</v>
      </c>
      <c r="AB16" s="77" cm="1">
        <f t="array" aca="1" ref="AB16" ca="1">IF(INDIRECT(ADDRESS(ROW()*3-ROW($M$4)-ROW($F$4)+2,COLUMN(H$3)))=0,"",INDIRECT(ADDRESS(ROW()*3-ROW($M$4)-ROW($F$4)+2,COLUMN(H$3))))</f>
        <v>5.6375999999999999</v>
      </c>
      <c r="AC16" s="77" cm="1">
        <f t="array" aca="1" ref="AC16" ca="1">IF(INDIRECT(ADDRESS(ROW()*3-ROW($M$4)-ROW($F$4)+2,COLUMN(I$3)))=0,"",INDIRECT(ADDRESS(ROW()*3-ROW($M$4)-ROW($F$4)+2,COLUMN(I$3))))</f>
        <v>5.4546000000000001</v>
      </c>
      <c r="AD16" s="100" cm="1">
        <f t="array" aca="1" ref="AD16" ca="1">IF(INDIRECT(ADDRESS(ROW()*3-ROW($M$4)-ROW($F$4)+2,COLUMN(J$3)))=0,"",INDIRECT(ADDRESS(ROW()*3-ROW($M$4)-ROW($F$4)+2,COLUMN(J$3))))</f>
        <v>0.10970000000000001</v>
      </c>
      <c r="AE16" s="131" cm="1">
        <f t="array" aca="1" ref="AE16" ca="1">IF(INDIRECT(ADDRESS(ROW()*3-ROW($M$4)-ROW($F$4)+2,COLUMN(K$3)))=0,"",INDIRECT(ADDRESS(ROW()*3-ROW($M$4)-ROW($F$4)+2,COLUMN(K$3))))</f>
        <v>10.2736</v>
      </c>
      <c r="AG16" s="63" t="s">
        <v>52</v>
      </c>
      <c r="AH16" s="63" t="s">
        <v>52</v>
      </c>
      <c r="AI16" s="52" t="s">
        <v>52</v>
      </c>
      <c r="AJ16" s="52" t="s">
        <v>52</v>
      </c>
      <c r="AL16" s="52" t="s">
        <v>52</v>
      </c>
      <c r="AM16" s="52" t="s">
        <v>52</v>
      </c>
      <c r="AN16" s="52" t="s">
        <v>52</v>
      </c>
      <c r="AO16" s="52" t="s">
        <v>52</v>
      </c>
      <c r="AQ16" s="52" t="s">
        <v>52</v>
      </c>
      <c r="AR16" s="52" t="s">
        <v>52</v>
      </c>
      <c r="AS16" s="52" t="s">
        <v>52</v>
      </c>
      <c r="AT16" s="52" t="s">
        <v>52</v>
      </c>
    </row>
    <row r="17" spans="1:48" ht="15" thickBot="1">
      <c r="A17" s="61" t="s">
        <v>21</v>
      </c>
      <c r="B17" s="71">
        <v>2.4483000000000003E-4</v>
      </c>
      <c r="C17" s="228"/>
      <c r="D17" s="228"/>
      <c r="E17" s="229"/>
      <c r="F17" s="61" t="s">
        <v>21</v>
      </c>
      <c r="G17" s="189">
        <v>12.3872</v>
      </c>
      <c r="H17" s="190">
        <v>7.0278999999999998</v>
      </c>
      <c r="I17" s="190">
        <v>5.2439999999999998</v>
      </c>
      <c r="J17" s="190">
        <v>0.1153</v>
      </c>
      <c r="K17" s="187">
        <v>11.3713</v>
      </c>
      <c r="L17" s="63"/>
      <c r="AG17" s="63"/>
      <c r="AH17" s="63"/>
    </row>
    <row r="18" spans="1:48" ht="16" thickBot="1">
      <c r="A18" s="61" t="s">
        <v>22</v>
      </c>
      <c r="B18" s="71">
        <v>2.4834E-4</v>
      </c>
      <c r="C18" s="228"/>
      <c r="D18" s="228"/>
      <c r="E18" s="229"/>
      <c r="F18" s="61" t="s">
        <v>22</v>
      </c>
      <c r="G18" s="189">
        <v>12.5648</v>
      </c>
      <c r="H18" s="190">
        <v>7.1285999999999996</v>
      </c>
      <c r="I18" s="190">
        <v>5.3192000000000004</v>
      </c>
      <c r="J18" s="190">
        <v>0.11700000000000001</v>
      </c>
      <c r="K18" s="187">
        <v>11.539300000000001</v>
      </c>
      <c r="L18" s="63"/>
      <c r="M18" s="16" t="str">
        <f>"Αναπροσαρμογή Καυσίμων " &amp; M4 &amp; " - Ψηλή Τάση  (c/kWh)"</f>
        <v>Αναπροσαρμογή Καυσίμων 2024 - Ψηλή Τάση  (c/kWh)</v>
      </c>
      <c r="W18" s="16" t="str">
        <f>"Αναπροσαρμογή Καυσίμων " &amp; M4 &amp; " - Χαμηλή Τάση (c/kWh)"</f>
        <v>Αναπροσαρμογή Καυσίμων 2024 - Χαμηλή Τάση (c/kWh)</v>
      </c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</row>
    <row r="19" spans="1:48" ht="15" thickBot="1">
      <c r="A19" s="61" t="s">
        <v>20</v>
      </c>
      <c r="B19" s="71">
        <v>2.4133E-4</v>
      </c>
      <c r="C19" s="228" t="s">
        <v>8</v>
      </c>
      <c r="D19" s="228" t="s">
        <v>9</v>
      </c>
      <c r="E19" s="230">
        <v>820.9</v>
      </c>
      <c r="F19" s="61" t="s">
        <v>20</v>
      </c>
      <c r="G19" s="189">
        <v>12.5709</v>
      </c>
      <c r="H19" s="190">
        <v>7.0220000000000002</v>
      </c>
      <c r="I19" s="190">
        <v>5.4337999999999997</v>
      </c>
      <c r="J19" s="190">
        <v>0.11509999999999999</v>
      </c>
      <c r="K19" s="187">
        <v>11.649800000000001</v>
      </c>
      <c r="L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</row>
    <row r="20" spans="1:48" ht="15" thickBot="1">
      <c r="A20" s="61" t="s">
        <v>21</v>
      </c>
      <c r="B20" s="71">
        <v>2.4483000000000003E-4</v>
      </c>
      <c r="C20" s="228"/>
      <c r="D20" s="228"/>
      <c r="E20" s="230"/>
      <c r="F20" s="61" t="s">
        <v>21</v>
      </c>
      <c r="G20" s="189">
        <v>12.7532</v>
      </c>
      <c r="H20" s="190">
        <v>7.1238000000000001</v>
      </c>
      <c r="I20" s="190">
        <v>5.5125999999999999</v>
      </c>
      <c r="J20" s="190">
        <v>0.1168</v>
      </c>
      <c r="K20" s="187">
        <v>11.8193</v>
      </c>
      <c r="L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</row>
    <row r="21" spans="1:48" ht="15" thickBot="1">
      <c r="A21" s="61" t="s">
        <v>22</v>
      </c>
      <c r="B21" s="71">
        <v>2.4834E-4</v>
      </c>
      <c r="C21" s="228"/>
      <c r="D21" s="228"/>
      <c r="E21" s="230"/>
      <c r="F21" s="61" t="s">
        <v>22</v>
      </c>
      <c r="G21" s="189">
        <v>12.936</v>
      </c>
      <c r="H21" s="190">
        <v>7.2259000000000002</v>
      </c>
      <c r="I21" s="190">
        <v>5.5915999999999997</v>
      </c>
      <c r="J21" s="190">
        <v>0.11849999999999999</v>
      </c>
      <c r="K21" s="187">
        <v>11.9931</v>
      </c>
      <c r="L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</row>
    <row r="22" spans="1:48" ht="15" thickBot="1">
      <c r="A22" s="61" t="s">
        <v>20</v>
      </c>
      <c r="B22" s="71">
        <v>2.4133E-4</v>
      </c>
      <c r="C22" s="228" t="s">
        <v>9</v>
      </c>
      <c r="D22" s="228" t="s">
        <v>10</v>
      </c>
      <c r="E22" s="231">
        <v>821.68</v>
      </c>
      <c r="F22" s="61" t="s">
        <v>20</v>
      </c>
      <c r="G22" s="189">
        <v>12.589700000000001</v>
      </c>
      <c r="H22" s="190">
        <v>7.2516999999999996</v>
      </c>
      <c r="I22" s="190">
        <v>5.2085999999999997</v>
      </c>
      <c r="J22" s="190">
        <v>0.12939999999999999</v>
      </c>
      <c r="K22" s="187">
        <v>11.7166</v>
      </c>
      <c r="L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</row>
    <row r="23" spans="1:48" ht="15" thickBot="1">
      <c r="A23" s="61" t="s">
        <v>21</v>
      </c>
      <c r="B23" s="71">
        <v>2.4483000000000003E-4</v>
      </c>
      <c r="C23" s="228"/>
      <c r="D23" s="228"/>
      <c r="E23" s="229"/>
      <c r="F23" s="61" t="s">
        <v>21</v>
      </c>
      <c r="G23" s="189">
        <v>12.7723</v>
      </c>
      <c r="H23" s="190">
        <v>7.3569000000000004</v>
      </c>
      <c r="I23" s="190">
        <v>5.2842000000000002</v>
      </c>
      <c r="J23" s="190">
        <v>0.13120000000000001</v>
      </c>
      <c r="K23" s="187">
        <v>11.8871</v>
      </c>
      <c r="L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</row>
    <row r="24" spans="1:48" ht="15" thickBot="1">
      <c r="A24" s="61" t="s">
        <v>24</v>
      </c>
      <c r="B24" s="71">
        <v>2.4834E-4</v>
      </c>
      <c r="C24" s="228"/>
      <c r="D24" s="228"/>
      <c r="E24" s="229"/>
      <c r="F24" s="61" t="s">
        <v>22</v>
      </c>
      <c r="G24" s="189">
        <v>12.955399999999999</v>
      </c>
      <c r="H24" s="190">
        <v>7.4623999999999997</v>
      </c>
      <c r="I24" s="190">
        <v>5.3598999999999997</v>
      </c>
      <c r="J24" s="190">
        <v>0.1331</v>
      </c>
      <c r="K24" s="187">
        <v>12.0617</v>
      </c>
      <c r="L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</row>
    <row r="25" spans="1:48" ht="15" thickBot="1">
      <c r="A25" s="61" t="s">
        <v>20</v>
      </c>
      <c r="B25" s="62">
        <v>2.4023E-4</v>
      </c>
      <c r="C25" s="228" t="s">
        <v>10</v>
      </c>
      <c r="D25" s="228" t="s">
        <v>11</v>
      </c>
      <c r="E25" s="231">
        <v>810.67</v>
      </c>
      <c r="F25" s="61" t="s">
        <v>20</v>
      </c>
      <c r="G25" s="189">
        <v>12.267799999999999</v>
      </c>
      <c r="H25" s="190">
        <v>7.0903999999999998</v>
      </c>
      <c r="I25" s="190">
        <v>5.0327999999999999</v>
      </c>
      <c r="J25" s="190">
        <v>0.14460000000000001</v>
      </c>
      <c r="K25" s="187">
        <v>11.5701</v>
      </c>
      <c r="L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</row>
    <row r="26" spans="1:48" ht="15" thickBot="1">
      <c r="A26" s="61" t="s">
        <v>21</v>
      </c>
      <c r="B26" s="62">
        <v>2.4363999999999999E-4</v>
      </c>
      <c r="C26" s="228"/>
      <c r="D26" s="228"/>
      <c r="E26" s="229"/>
      <c r="F26" s="61" t="s">
        <v>21</v>
      </c>
      <c r="G26" s="189">
        <v>12.442</v>
      </c>
      <c r="H26" s="190">
        <v>7.1909999999999998</v>
      </c>
      <c r="I26" s="190">
        <v>5.1043000000000003</v>
      </c>
      <c r="J26" s="190">
        <v>0.1467</v>
      </c>
      <c r="K26" s="187">
        <v>11.7346</v>
      </c>
      <c r="L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 ht="15" thickBot="1">
      <c r="A27" s="61" t="s">
        <v>22</v>
      </c>
      <c r="B27" s="62">
        <v>2.4707E-4</v>
      </c>
      <c r="C27" s="228"/>
      <c r="D27" s="228"/>
      <c r="E27" s="229"/>
      <c r="F27" s="61" t="s">
        <v>22</v>
      </c>
      <c r="G27" s="189">
        <v>12.617100000000001</v>
      </c>
      <c r="H27" s="190">
        <v>7.2923</v>
      </c>
      <c r="I27" s="190">
        <v>5.1760999999999999</v>
      </c>
      <c r="J27" s="190">
        <v>0.1487</v>
      </c>
      <c r="K27" s="187">
        <v>11.9031</v>
      </c>
      <c r="L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</row>
    <row r="28" spans="1:48" ht="15" thickBot="1">
      <c r="A28" s="61" t="s">
        <v>20</v>
      </c>
      <c r="B28" s="62">
        <v>2.4023E-4</v>
      </c>
      <c r="C28" s="228" t="s">
        <v>11</v>
      </c>
      <c r="D28" s="228" t="s">
        <v>12</v>
      </c>
      <c r="E28" s="231">
        <v>816.57</v>
      </c>
      <c r="F28" s="61" t="s">
        <v>20</v>
      </c>
      <c r="G28" s="189">
        <v>12.409599999999999</v>
      </c>
      <c r="H28" s="190">
        <v>6.8201999999999998</v>
      </c>
      <c r="I28" s="190">
        <v>5.4561000000000002</v>
      </c>
      <c r="J28" s="190">
        <v>0.1333</v>
      </c>
      <c r="K28" s="187">
        <v>11.633800000000001</v>
      </c>
      <c r="L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ht="15" thickBot="1">
      <c r="A29" s="61" t="s">
        <v>25</v>
      </c>
      <c r="B29" s="62">
        <v>2.4363999999999999E-4</v>
      </c>
      <c r="C29" s="228"/>
      <c r="D29" s="228"/>
      <c r="E29" s="229"/>
      <c r="F29" s="61" t="s">
        <v>21</v>
      </c>
      <c r="G29" s="189">
        <v>12.585699999999999</v>
      </c>
      <c r="H29" s="190">
        <v>6.9169</v>
      </c>
      <c r="I29" s="190">
        <v>5.5335999999999999</v>
      </c>
      <c r="J29" s="190">
        <v>0.13519999999999999</v>
      </c>
      <c r="K29" s="187">
        <v>11.799200000000001</v>
      </c>
      <c r="L29" s="63"/>
      <c r="AG29" s="63"/>
      <c r="AH29" s="63"/>
    </row>
    <row r="30" spans="1:48" ht="15" thickBot="1">
      <c r="A30" s="61" t="s">
        <v>26</v>
      </c>
      <c r="B30" s="62">
        <v>2.4707E-4</v>
      </c>
      <c r="C30" s="228"/>
      <c r="D30" s="228"/>
      <c r="E30" s="229"/>
      <c r="F30" s="61" t="s">
        <v>22</v>
      </c>
      <c r="G30" s="189">
        <v>12.7629</v>
      </c>
      <c r="H30" s="190">
        <v>7.0143000000000004</v>
      </c>
      <c r="I30" s="190">
        <v>5.6115000000000004</v>
      </c>
      <c r="J30" s="190">
        <v>0.1371</v>
      </c>
      <c r="K30" s="187">
        <v>11.9689</v>
      </c>
      <c r="L30" s="63"/>
      <c r="AG30" s="63"/>
      <c r="AH30" s="63"/>
    </row>
    <row r="31" spans="1:48" ht="15" thickBot="1">
      <c r="A31" s="61" t="s">
        <v>20</v>
      </c>
      <c r="B31" s="62">
        <v>2.4023E-4</v>
      </c>
      <c r="C31" s="228" t="s">
        <v>12</v>
      </c>
      <c r="D31" s="228" t="s">
        <v>17</v>
      </c>
      <c r="E31" s="229">
        <v>782.16</v>
      </c>
      <c r="F31" s="61" t="s">
        <v>20</v>
      </c>
      <c r="G31" s="189">
        <v>11.5829</v>
      </c>
      <c r="H31" s="190">
        <v>6.5248999999999997</v>
      </c>
      <c r="I31" s="190">
        <v>4.923</v>
      </c>
      <c r="J31" s="190">
        <v>0.13500000000000001</v>
      </c>
      <c r="K31" s="187">
        <v>11.114800000000001</v>
      </c>
      <c r="L31" s="63"/>
      <c r="AG31" s="63"/>
      <c r="AH31" s="63"/>
    </row>
    <row r="32" spans="1:48" ht="15" thickBot="1">
      <c r="A32" s="61" t="s">
        <v>25</v>
      </c>
      <c r="B32" s="62">
        <v>2.4363999999999999E-4</v>
      </c>
      <c r="C32" s="228"/>
      <c r="D32" s="228"/>
      <c r="E32" s="229"/>
      <c r="F32" s="61" t="s">
        <v>21</v>
      </c>
      <c r="G32" s="189">
        <v>11.747299999999999</v>
      </c>
      <c r="H32" s="190">
        <v>6.6174999999999997</v>
      </c>
      <c r="I32" s="190">
        <v>4.9928999999999997</v>
      </c>
      <c r="J32" s="190">
        <v>0.13689999999999999</v>
      </c>
      <c r="K32" s="187">
        <v>11.2728</v>
      </c>
      <c r="L32" s="63"/>
      <c r="AG32" s="63"/>
      <c r="AH32" s="63"/>
    </row>
    <row r="33" spans="1:34" ht="15" thickBot="1">
      <c r="A33" s="61" t="s">
        <v>26</v>
      </c>
      <c r="B33" s="62">
        <v>2.4707E-4</v>
      </c>
      <c r="C33" s="228"/>
      <c r="D33" s="228"/>
      <c r="E33" s="229"/>
      <c r="F33" s="61" t="s">
        <v>22</v>
      </c>
      <c r="G33" s="189">
        <v>11.912699999999999</v>
      </c>
      <c r="H33" s="190">
        <v>6.7106000000000003</v>
      </c>
      <c r="I33" s="190">
        <v>5.0632000000000001</v>
      </c>
      <c r="J33" s="190">
        <v>0.1389</v>
      </c>
      <c r="K33" s="187">
        <v>11.4339</v>
      </c>
      <c r="L33" s="63"/>
      <c r="AG33" s="63"/>
      <c r="AH33" s="63"/>
    </row>
    <row r="34" spans="1:34" ht="15" thickBot="1">
      <c r="A34" s="61" t="s">
        <v>20</v>
      </c>
      <c r="B34" s="62">
        <v>2.4023E-4</v>
      </c>
      <c r="C34" s="228" t="s">
        <v>17</v>
      </c>
      <c r="D34" s="228" t="s">
        <v>30</v>
      </c>
      <c r="E34" s="230">
        <v>751.87</v>
      </c>
      <c r="F34" s="61" t="s">
        <v>20</v>
      </c>
      <c r="G34" s="189">
        <v>10.8553</v>
      </c>
      <c r="H34" s="190">
        <v>5.8048999999999999</v>
      </c>
      <c r="I34" s="190">
        <v>4.9226000000000001</v>
      </c>
      <c r="J34" s="190">
        <v>0.1278</v>
      </c>
      <c r="K34" s="187">
        <v>10.3627</v>
      </c>
      <c r="L34" s="63"/>
      <c r="AG34" s="63"/>
      <c r="AH34" s="63"/>
    </row>
    <row r="35" spans="1:34" ht="15" thickBot="1">
      <c r="A35" s="61" t="s">
        <v>25</v>
      </c>
      <c r="B35" s="62">
        <v>2.4363999999999999E-4</v>
      </c>
      <c r="C35" s="228"/>
      <c r="D35" s="228"/>
      <c r="E35" s="230"/>
      <c r="F35" s="61" t="s">
        <v>21</v>
      </c>
      <c r="G35" s="189">
        <v>11.009399999999999</v>
      </c>
      <c r="H35" s="190">
        <v>5.8874000000000004</v>
      </c>
      <c r="I35" s="190">
        <v>4.9923999999999999</v>
      </c>
      <c r="J35" s="190">
        <v>0.12959999999999999</v>
      </c>
      <c r="K35" s="187">
        <v>10.51</v>
      </c>
      <c r="L35" s="63"/>
      <c r="AG35" s="63"/>
      <c r="AH35" s="63"/>
    </row>
    <row r="36" spans="1:34" ht="15" thickBot="1">
      <c r="A36" s="61" t="s">
        <v>26</v>
      </c>
      <c r="B36" s="62">
        <v>2.4707E-4</v>
      </c>
      <c r="C36" s="228"/>
      <c r="D36" s="228"/>
      <c r="E36" s="230"/>
      <c r="F36" s="61" t="s">
        <v>22</v>
      </c>
      <c r="G36" s="189">
        <v>11.164400000000001</v>
      </c>
      <c r="H36" s="190">
        <v>5.9702999999999999</v>
      </c>
      <c r="I36" s="190">
        <v>5.0627000000000004</v>
      </c>
      <c r="J36" s="190">
        <v>0.13139999999999999</v>
      </c>
      <c r="K36" s="187">
        <v>10.6607</v>
      </c>
      <c r="L36" s="63"/>
      <c r="AG36" s="63"/>
      <c r="AH36" s="63"/>
    </row>
    <row r="37" spans="1:34" ht="15.75" customHeight="1" thickBot="1">
      <c r="A37" s="61" t="s">
        <v>20</v>
      </c>
      <c r="B37" s="62">
        <v>2.4023E-4</v>
      </c>
      <c r="C37" s="228" t="s">
        <v>13</v>
      </c>
      <c r="D37" s="228" t="s">
        <v>14</v>
      </c>
      <c r="E37" s="230">
        <v>760.08</v>
      </c>
      <c r="F37" s="61" t="s">
        <v>20</v>
      </c>
      <c r="G37" s="189">
        <v>11.0525</v>
      </c>
      <c r="H37" s="190">
        <v>5.6962999999999999</v>
      </c>
      <c r="I37" s="190">
        <v>5.2363</v>
      </c>
      <c r="J37" s="190">
        <v>0.11990000000000001</v>
      </c>
      <c r="K37" s="187">
        <v>10.4869</v>
      </c>
      <c r="L37" s="63"/>
      <c r="AG37" s="63"/>
      <c r="AH37" s="63"/>
    </row>
    <row r="38" spans="1:34" ht="15" thickBot="1">
      <c r="A38" s="61" t="s">
        <v>25</v>
      </c>
      <c r="B38" s="62">
        <v>2.4363999999999999E-4</v>
      </c>
      <c r="C38" s="228"/>
      <c r="D38" s="228"/>
      <c r="E38" s="230"/>
      <c r="F38" s="61" t="s">
        <v>21</v>
      </c>
      <c r="G38" s="189">
        <v>11.2094</v>
      </c>
      <c r="H38" s="190">
        <v>5.7771999999999997</v>
      </c>
      <c r="I38" s="190">
        <v>5.3106</v>
      </c>
      <c r="J38" s="190">
        <v>0.1216</v>
      </c>
      <c r="K38" s="187">
        <v>10.635999999999999</v>
      </c>
      <c r="L38" s="63"/>
      <c r="AG38" s="63"/>
      <c r="AH38" s="63"/>
    </row>
    <row r="39" spans="1:34" ht="15" thickBot="1">
      <c r="A39" s="61" t="s">
        <v>26</v>
      </c>
      <c r="B39" s="62">
        <v>2.4707E-4</v>
      </c>
      <c r="C39" s="228"/>
      <c r="D39" s="228"/>
      <c r="E39" s="230"/>
      <c r="F39" s="61" t="s">
        <v>22</v>
      </c>
      <c r="G39" s="189">
        <v>11.3672</v>
      </c>
      <c r="H39" s="190">
        <v>5.8585000000000003</v>
      </c>
      <c r="I39" s="190">
        <v>5.3853999999999997</v>
      </c>
      <c r="J39" s="190">
        <v>0.12330000000000001</v>
      </c>
      <c r="K39" s="187">
        <v>10.7888</v>
      </c>
      <c r="L39" s="63"/>
      <c r="AG39" s="63"/>
      <c r="AH39" s="63"/>
    </row>
    <row r="40" spans="1:34" ht="15" thickBot="1">
      <c r="A40" s="78" t="s">
        <v>20</v>
      </c>
      <c r="B40" s="62">
        <v>2.4023E-4</v>
      </c>
      <c r="C40" s="228" t="s">
        <v>15</v>
      </c>
      <c r="D40" s="228" t="s">
        <v>53</v>
      </c>
      <c r="E40" s="230">
        <v>753.39</v>
      </c>
      <c r="F40" s="61" t="s">
        <v>20</v>
      </c>
      <c r="G40" s="189">
        <v>10.8918</v>
      </c>
      <c r="H40" s="190">
        <v>5.4814999999999996</v>
      </c>
      <c r="I40" s="190">
        <v>5.3036000000000003</v>
      </c>
      <c r="J40" s="190">
        <v>0.1067</v>
      </c>
      <c r="K40" s="187">
        <v>9.9839000000000002</v>
      </c>
      <c r="L40" s="63"/>
      <c r="AG40" s="63"/>
    </row>
    <row r="41" spans="1:34" ht="15" thickBot="1">
      <c r="A41" s="78" t="s">
        <v>25</v>
      </c>
      <c r="B41" s="62">
        <v>2.4363999999999999E-4</v>
      </c>
      <c r="C41" s="228"/>
      <c r="D41" s="228"/>
      <c r="E41" s="230"/>
      <c r="F41" s="61" t="s">
        <v>21</v>
      </c>
      <c r="G41" s="189">
        <v>11.0464</v>
      </c>
      <c r="H41" s="190">
        <v>5.5594000000000001</v>
      </c>
      <c r="I41" s="190">
        <v>5.3788</v>
      </c>
      <c r="J41" s="190">
        <v>0.1082</v>
      </c>
      <c r="K41" s="187">
        <v>10.125999999999999</v>
      </c>
      <c r="L41" s="63"/>
      <c r="AG41" s="63"/>
    </row>
    <row r="42" spans="1:34" ht="15" thickBot="1">
      <c r="A42" s="78" t="s">
        <v>26</v>
      </c>
      <c r="B42" s="62">
        <v>2.4707E-4</v>
      </c>
      <c r="C42" s="228"/>
      <c r="D42" s="228"/>
      <c r="E42" s="230"/>
      <c r="F42" s="61" t="s">
        <v>22</v>
      </c>
      <c r="G42" s="189">
        <v>11.2019</v>
      </c>
      <c r="H42" s="190">
        <v>5.6375999999999999</v>
      </c>
      <c r="I42" s="190">
        <v>5.4546000000000001</v>
      </c>
      <c r="J42" s="190">
        <v>0.10970000000000001</v>
      </c>
      <c r="K42" s="187">
        <v>10.2736</v>
      </c>
      <c r="L42" s="63"/>
      <c r="AG42" s="63"/>
    </row>
    <row r="43" spans="1:34">
      <c r="C43" s="6" t="s">
        <v>16</v>
      </c>
    </row>
  </sheetData>
  <sheetProtection sheet="1" objects="1" scenarios="1"/>
  <mergeCells count="45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C7:C9"/>
    <mergeCell ref="D7:D9"/>
    <mergeCell ref="E7:E9"/>
    <mergeCell ref="C4:C6"/>
    <mergeCell ref="D4:D6"/>
    <mergeCell ref="E4:E6"/>
    <mergeCell ref="G1:J1"/>
    <mergeCell ref="G2:J2"/>
    <mergeCell ref="K2:K3"/>
    <mergeCell ref="AA2:AE2"/>
    <mergeCell ref="V2:Z2"/>
    <mergeCell ref="Q2:U2"/>
  </mergeCells>
  <pageMargins left="0.7" right="0.7" top="0.75" bottom="0.75" header="0.3" footer="0.3"/>
  <pageSetup scale="2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8AC2E-E76F-4A8C-B743-9756AE11CE9D}">
  <sheetPr>
    <pageSetUpPr fitToPage="1"/>
  </sheetPr>
  <dimension ref="A1:AV43"/>
  <sheetViews>
    <sheetView topLeftCell="A29" workbookViewId="0">
      <selection activeCell="M43" sqref="M43"/>
    </sheetView>
  </sheetViews>
  <sheetFormatPr defaultColWidth="8.90625" defaultRowHeight="14.5"/>
  <cols>
    <col min="1" max="1" width="11.1796875" style="52" customWidth="1"/>
    <col min="2" max="2" width="14.54296875" style="52" customWidth="1"/>
    <col min="3" max="4" width="15" style="79" customWidth="1"/>
    <col min="5" max="5" width="16" style="52" customWidth="1"/>
    <col min="6" max="6" width="11.1796875" style="52" customWidth="1"/>
    <col min="7" max="7" width="9.54296875" style="52" customWidth="1"/>
    <col min="8" max="10" width="11.1796875" style="52" customWidth="1"/>
    <col min="11" max="11" width="11.1796875" customWidth="1"/>
    <col min="12" max="12" width="8.90625" style="52"/>
    <col min="13" max="13" width="9.81640625" style="52" customWidth="1"/>
    <col min="14" max="15" width="11.453125" style="52" customWidth="1"/>
    <col min="16" max="30" width="9.81640625" style="52" customWidth="1"/>
    <col min="31" max="31" width="9.36328125" style="52" customWidth="1"/>
    <col min="32" max="16384" width="8.90625" style="52"/>
  </cols>
  <sheetData>
    <row r="1" spans="1:46" ht="46.5" hidden="1" customHeight="1" thickBot="1">
      <c r="A1" s="51"/>
      <c r="C1" s="193" t="s">
        <v>0</v>
      </c>
      <c r="D1" s="193" t="s">
        <v>1</v>
      </c>
      <c r="E1" s="192" t="s">
        <v>2</v>
      </c>
      <c r="F1" s="51"/>
      <c r="G1" s="224" t="s">
        <v>3</v>
      </c>
      <c r="H1" s="225"/>
      <c r="I1" s="225"/>
      <c r="J1" s="226"/>
      <c r="K1" s="109"/>
    </row>
    <row r="2" spans="1:46" ht="46.5" customHeight="1" thickBot="1">
      <c r="A2" s="51"/>
      <c r="B2" s="53"/>
      <c r="C2" s="193" t="s">
        <v>0</v>
      </c>
      <c r="D2" s="193" t="s">
        <v>1</v>
      </c>
      <c r="E2" s="193" t="s">
        <v>2</v>
      </c>
      <c r="F2" s="54"/>
      <c r="G2" s="227" t="s">
        <v>43</v>
      </c>
      <c r="H2" s="227"/>
      <c r="I2" s="227"/>
      <c r="J2" s="224"/>
      <c r="K2" s="222" t="s">
        <v>51</v>
      </c>
      <c r="M2" s="55"/>
      <c r="N2" s="56"/>
      <c r="O2" s="56"/>
      <c r="P2" s="56"/>
      <c r="Q2" s="219" t="s">
        <v>39</v>
      </c>
      <c r="R2" s="220"/>
      <c r="S2" s="220"/>
      <c r="T2" s="220"/>
      <c r="U2" s="221"/>
      <c r="V2" s="219" t="s">
        <v>40</v>
      </c>
      <c r="W2" s="220"/>
      <c r="X2" s="220"/>
      <c r="Y2" s="220"/>
      <c r="Z2" s="220"/>
      <c r="AA2" s="219" t="s">
        <v>41</v>
      </c>
      <c r="AB2" s="220"/>
      <c r="AC2" s="220"/>
      <c r="AD2" s="220"/>
      <c r="AE2" s="221"/>
    </row>
    <row r="3" spans="1:46" ht="44" thickBot="1">
      <c r="A3" s="194" t="s">
        <v>18</v>
      </c>
      <c r="B3" s="193" t="s">
        <v>33</v>
      </c>
      <c r="C3" s="193">
        <v>2025</v>
      </c>
      <c r="D3" s="194"/>
      <c r="E3" s="57" t="s">
        <v>42</v>
      </c>
      <c r="F3" s="194" t="s">
        <v>18</v>
      </c>
      <c r="G3" s="58" t="s">
        <v>19</v>
      </c>
      <c r="H3" s="58" t="s">
        <v>27</v>
      </c>
      <c r="I3" s="58" t="s">
        <v>29</v>
      </c>
      <c r="J3" s="192" t="s">
        <v>28</v>
      </c>
      <c r="K3" s="223"/>
      <c r="M3" s="59"/>
      <c r="N3" s="119" t="s">
        <v>32</v>
      </c>
      <c r="O3" s="118" t="s">
        <v>46</v>
      </c>
      <c r="P3" s="60" t="s">
        <v>34</v>
      </c>
      <c r="Q3" s="120" t="s">
        <v>19</v>
      </c>
      <c r="R3" s="119" t="s">
        <v>27</v>
      </c>
      <c r="S3" s="119" t="s">
        <v>29</v>
      </c>
      <c r="T3" s="115" t="s">
        <v>28</v>
      </c>
      <c r="U3" s="127" t="s">
        <v>50</v>
      </c>
      <c r="V3" s="120" t="s">
        <v>19</v>
      </c>
      <c r="W3" s="118" t="s">
        <v>27</v>
      </c>
      <c r="X3" s="119" t="s">
        <v>29</v>
      </c>
      <c r="Y3" s="119" t="s">
        <v>28</v>
      </c>
      <c r="Z3" s="127" t="s">
        <v>50</v>
      </c>
      <c r="AA3" s="120" t="s">
        <v>19</v>
      </c>
      <c r="AB3" s="119" t="s">
        <v>27</v>
      </c>
      <c r="AC3" s="119" t="s">
        <v>29</v>
      </c>
      <c r="AD3" s="115" t="s">
        <v>28</v>
      </c>
      <c r="AE3" s="127" t="s">
        <v>50</v>
      </c>
    </row>
    <row r="4" spans="1:46" ht="15" thickBot="1">
      <c r="A4" s="61" t="s">
        <v>20</v>
      </c>
      <c r="B4" s="195">
        <v>2.4023E-4</v>
      </c>
      <c r="C4" s="228"/>
      <c r="D4" s="228" t="s">
        <v>4</v>
      </c>
      <c r="E4" s="230">
        <v>753.39</v>
      </c>
      <c r="F4" s="61" t="s">
        <v>20</v>
      </c>
      <c r="G4" s="187">
        <v>10.8918</v>
      </c>
      <c r="H4" s="188">
        <v>5.4814999999999996</v>
      </c>
      <c r="I4" s="188">
        <v>5.3036000000000003</v>
      </c>
      <c r="J4" s="188">
        <v>0.1067</v>
      </c>
      <c r="K4" s="187">
        <v>9.9839000000000002</v>
      </c>
      <c r="L4" s="63"/>
      <c r="M4" s="64">
        <f t="shared" ref="M4:M16" si="0">$C$3</f>
        <v>2025</v>
      </c>
      <c r="N4" s="65"/>
      <c r="O4" s="66" t="s">
        <v>4</v>
      </c>
      <c r="P4" s="67" cm="1">
        <f t="array" aca="1" ref="P4" ca="1">IF(INDIRECT(ADDRESS(ROW()*3-ROW($M$4)-ROW($F$4),COLUMN($E$2)))=0,"",INDIRECT(ADDRESS(ROW()*3-ROW($M$4)-ROW($F$4),COLUMN($E$2))))</f>
        <v>753.39</v>
      </c>
      <c r="Q4" s="68" cm="1">
        <f t="array" aca="1" ref="Q4" ca="1">IF(INDIRECT(ADDRESS(ROW()*3-ROW($M$4)-ROW($F$4),COLUMN(G$3)))=0,"",INDIRECT(ADDRESS(ROW()*3-ROW($M$4)-ROW($F$4),COLUMN(G$3))))</f>
        <v>10.8918</v>
      </c>
      <c r="R4" s="69" cm="1">
        <f t="array" aca="1" ref="R4" ca="1">IF(INDIRECT(ADDRESS(ROW()*3-ROW($M$4)-ROW($F$4),COLUMN(H$3)))=0,"",INDIRECT(ADDRESS(ROW()*3-ROW($M$4)-ROW($F$4),COLUMN(H$3))))</f>
        <v>5.4814999999999996</v>
      </c>
      <c r="S4" s="69" cm="1">
        <f t="array" aca="1" ref="S4" ca="1">IF(INDIRECT(ADDRESS(ROW()*3-ROW($M$4)-ROW($F$4),COLUMN(I$3)))=0,"",INDIRECT(ADDRESS(ROW()*3-ROW($M$4)-ROW($F$4),COLUMN(I$3))))</f>
        <v>5.3036000000000003</v>
      </c>
      <c r="T4" s="97" cm="1">
        <f t="array" aca="1" ref="T4" ca="1">IF(INDIRECT(ADDRESS(ROW()*3-ROW($M$4)-ROW($F$4),COLUMN(J$3)))=0,"",INDIRECT(ADDRESS(ROW()*3-ROW($M$4)-ROW($F$4),COLUMN(J$3))))</f>
        <v>0.1067</v>
      </c>
      <c r="U4" s="136" cm="1">
        <f t="array" aca="1" ref="U4" ca="1">IF(INDIRECT(ADDRESS(ROW()*3-ROW($M$4)-ROW($F$4),COLUMN(K$3)))=0,"",INDIRECT(ADDRESS(ROW()*3-ROW($M$4)-ROW($F$4),COLUMN(K$3))))</f>
        <v>9.9839000000000002</v>
      </c>
      <c r="V4" s="68" cm="1">
        <f t="array" aca="1" ref="V4" ca="1">IF(INDIRECT(ADDRESS(ROW()*3-ROW($M$4)-ROW($F$4)+1,COLUMN(G$3)))=0,"",INDIRECT(ADDRESS(ROW()*3-ROW($M$4)-ROW($F$4)+1,COLUMN(G$3))))</f>
        <v>11.0464</v>
      </c>
      <c r="W4" s="69" cm="1">
        <f t="array" aca="1" ref="W4" ca="1">IF(INDIRECT(ADDRESS(ROW()*3-ROW($M$4)-ROW($F$4)+1,COLUMN(H$3)))=0,"",INDIRECT(ADDRESS(ROW()*3-ROW($M$4)-ROW($F$4)+1,COLUMN(H$3))))</f>
        <v>5.5594000000000001</v>
      </c>
      <c r="X4" s="69" cm="1">
        <f t="array" aca="1" ref="X4" ca="1">IF(INDIRECT(ADDRESS(ROW()*3-ROW($M$4)-ROW($F$4)+1,COLUMN(I$3)))=0,"",INDIRECT(ADDRESS(ROW()*3-ROW($M$4)-ROW($F$4)+1,COLUMN(I$3))))</f>
        <v>5.3788</v>
      </c>
      <c r="Y4" s="97" cm="1">
        <f t="array" aca="1" ref="Y4" ca="1">IF(INDIRECT(ADDRESS(ROW()*3-ROW($M$4)-ROW($F$4)+1,COLUMN(J$3)))=0,"",INDIRECT(ADDRESS(ROW()*3-ROW($M$4)-ROW($F$4)+1,COLUMN(J$3))))</f>
        <v>0.1082</v>
      </c>
      <c r="Z4" s="136" cm="1">
        <f t="array" aca="1" ref="Z4" ca="1">IF(INDIRECT(ADDRESS(ROW()*3-ROW($M$4)-ROW($F$4)+1,COLUMN(K$3)))=0,"",INDIRECT(ADDRESS(ROW()*3-ROW($M$4)-ROW($F$4)+1,COLUMN(K$3))))</f>
        <v>10.125999999999999</v>
      </c>
      <c r="AA4" s="68" cm="1">
        <f t="array" aca="1" ref="AA4" ca="1">IF(INDIRECT(ADDRESS(ROW()*3-ROW($M$4)-ROW($F$4)+2,COLUMN(G$3)))=0,"",INDIRECT(ADDRESS(ROW()*3-ROW($M$4)-ROW($F$4)+2,COLUMN(G$3))))</f>
        <v>11.2019</v>
      </c>
      <c r="AB4" s="69" cm="1">
        <f t="array" aca="1" ref="AB4" ca="1">IF(INDIRECT(ADDRESS(ROW()*3-ROW($M$4)-ROW($F$4)+2,COLUMN(H$3)))=0,"",INDIRECT(ADDRESS(ROW()*3-ROW($M$4)-ROW($F$4)+2,COLUMN(H$3))))</f>
        <v>5.6375999999999999</v>
      </c>
      <c r="AC4" s="69" cm="1">
        <f t="array" aca="1" ref="AC4" ca="1">IF(INDIRECT(ADDRESS(ROW()*3-ROW($M$4)-ROW($F$4)+2,COLUMN(I$3)))=0,"",INDIRECT(ADDRESS(ROW()*3-ROW($M$4)-ROW($F$4)+2,COLUMN(I$3))))</f>
        <v>5.4546000000000001</v>
      </c>
      <c r="AD4" s="97" cm="1">
        <f t="array" aca="1" ref="AD4" ca="1">IF(INDIRECT(ADDRESS(ROW()*3-ROW($M$4)-ROW($F$4)+2,COLUMN(J$3)))=0,"",INDIRECT(ADDRESS(ROW()*3-ROW($M$4)-ROW($F$4)+2,COLUMN(J$3))))</f>
        <v>0.10970000000000001</v>
      </c>
      <c r="AE4" s="130" cm="1">
        <f t="array" aca="1" ref="AE4" ca="1">IF(INDIRECT(ADDRESS(ROW()*3-ROW($M$4)-ROW($F$4)+2,COLUMN(K$3)))=0,"",INDIRECT(ADDRESS(ROW()*3-ROW($M$4)-ROW($F$4)+2,COLUMN(K$3))))</f>
        <v>10.2736</v>
      </c>
      <c r="AG4" s="63"/>
      <c r="AH4" s="63"/>
    </row>
    <row r="5" spans="1:46" ht="15" thickBot="1">
      <c r="A5" s="61" t="s">
        <v>21</v>
      </c>
      <c r="B5" s="195">
        <v>2.4363999999999999E-4</v>
      </c>
      <c r="C5" s="228"/>
      <c r="D5" s="228"/>
      <c r="E5" s="230"/>
      <c r="F5" s="61" t="s">
        <v>21</v>
      </c>
      <c r="G5" s="187">
        <v>11.0464</v>
      </c>
      <c r="H5" s="188">
        <v>5.5594000000000001</v>
      </c>
      <c r="I5" s="188">
        <v>5.3788</v>
      </c>
      <c r="J5" s="188">
        <v>0.1082</v>
      </c>
      <c r="K5" s="187">
        <v>10.125999999999999</v>
      </c>
      <c r="L5" s="63"/>
      <c r="M5" s="64">
        <f t="shared" si="0"/>
        <v>2025</v>
      </c>
      <c r="N5" s="65" t="s">
        <v>4</v>
      </c>
      <c r="O5" s="66" t="s">
        <v>36</v>
      </c>
      <c r="P5" s="67" cm="1">
        <f t="array" aca="1" ref="P5" ca="1">IF(INDIRECT(ADDRESS(ROW()*3-ROW($M$4)-ROW($F$4),COLUMN($E$2)))=0,"",INDIRECT(ADDRESS(ROW()*3-ROW($M$4)-ROW($F$4),COLUMN($E$2))))</f>
        <v>792.65</v>
      </c>
      <c r="Q5" s="68" cm="1">
        <f t="array" aca="1" ref="Q5" ca="1">IF(INDIRECT(ADDRESS(ROW()*3-ROW($M$4)-ROW($F$4),COLUMN(G$3)))=0,"",INDIRECT(ADDRESS(ROW()*3-ROW($M$4)-ROW($F$4),COLUMN(G$3))))</f>
        <v>11.1891</v>
      </c>
      <c r="R5" s="69" cm="1">
        <f t="array" aca="1" ref="R5" ca="1">IF(INDIRECT(ADDRESS(ROW()*3-ROW($M$4)-ROW($F$4),COLUMN(H$3)))=0,"",INDIRECT(ADDRESS(ROW()*3-ROW($M$4)-ROW($F$4),COLUMN(H$3))))</f>
        <v>5.4871999999999996</v>
      </c>
      <c r="S5" s="69" cm="1">
        <f t="array" aca="1" ref="S5" ca="1">IF(INDIRECT(ADDRESS(ROW()*3-ROW($M$4)-ROW($F$4),COLUMN(I$3)))=0,"",INDIRECT(ADDRESS(ROW()*3-ROW($M$4)-ROW($F$4),COLUMN(I$3))))</f>
        <v>5.5883000000000003</v>
      </c>
      <c r="T5" s="97" cm="1">
        <f t="array" aca="1" ref="T5" ca="1">IF(INDIRECT(ADDRESS(ROW()*3-ROW($M$4)-ROW($F$4),COLUMN(J$3)))=0,"",INDIRECT(ADDRESS(ROW()*3-ROW($M$4)-ROW($F$4),COLUMN(J$3))))</f>
        <v>0.11360000000000001</v>
      </c>
      <c r="U5" s="136" cm="1">
        <f t="array" aca="1" ref="U5" ca="1">IF(INDIRECT(ADDRESS(ROW()*3-ROW($M$4)-ROW($F$4),COLUMN(K$3)))=0,"",INDIRECT(ADDRESS(ROW()*3-ROW($M$4)-ROW($F$4),COLUMN(K$3))))</f>
        <v>10.024800000000001</v>
      </c>
      <c r="V5" s="68" cm="1">
        <f t="array" aca="1" ref="V5" ca="1">IF(INDIRECT(ADDRESS(ROW()*3-ROW($M$4)-ROW($F$4)+1,COLUMN(G$3)))=0,"",INDIRECT(ADDRESS(ROW()*3-ROW($M$4)-ROW($F$4)+1,COLUMN(G$3))))</f>
        <v>11.3871</v>
      </c>
      <c r="W5" s="69" cm="1">
        <f t="array" aca="1" ref="W5" ca="1">IF(INDIRECT(ADDRESS(ROW()*3-ROW($M$4)-ROW($F$4)+1,COLUMN(H$3)))=0,"",INDIRECT(ADDRESS(ROW()*3-ROW($M$4)-ROW($F$4)+1,COLUMN(H$3))))</f>
        <v>5.5842999999999998</v>
      </c>
      <c r="X5" s="69" cm="1">
        <f t="array" aca="1" ref="X5" ca="1">IF(INDIRECT(ADDRESS(ROW()*3-ROW($M$4)-ROW($F$4)+1,COLUMN(I$3)))=0,"",INDIRECT(ADDRESS(ROW()*3-ROW($M$4)-ROW($F$4)+1,COLUMN(I$3))))</f>
        <v>5.6871999999999998</v>
      </c>
      <c r="Y5" s="97" cm="1">
        <f t="array" aca="1" ref="Y5" ca="1">IF(INDIRECT(ADDRESS(ROW()*3-ROW($M$4)-ROW($F$4)+1,COLUMN(J$3)))=0,"",INDIRECT(ADDRESS(ROW()*3-ROW($M$4)-ROW($F$4)+1,COLUMN(J$3))))</f>
        <v>0.11559999999999999</v>
      </c>
      <c r="Z5" s="136" cm="1">
        <f t="array" aca="1" ref="Z5" ca="1">IF(INDIRECT(ADDRESS(ROW()*3-ROW($M$4)-ROW($F$4)+1,COLUMN(K$3)))=0,"",INDIRECT(ADDRESS(ROW()*3-ROW($M$4)-ROW($F$4)+1,COLUMN(K$3))))</f>
        <v>10.2065</v>
      </c>
      <c r="AA5" s="68" cm="1">
        <f t="array" aca="1" ref="AA5" ca="1">IF(INDIRECT(ADDRESS(ROW()*3-ROW($M$4)-ROW($F$4)+2,COLUMN(G$3)))=0,"",INDIRECT(ADDRESS(ROW()*3-ROW($M$4)-ROW($F$4)+2,COLUMN(G$3))))</f>
        <v>11.598000000000001</v>
      </c>
      <c r="AB5" s="69" cm="1">
        <f t="array" aca="1" ref="AB5" ca="1">IF(INDIRECT(ADDRESS(ROW()*3-ROW($M$4)-ROW($F$4)+2,COLUMN(H$3)))=0,"",INDIRECT(ADDRESS(ROW()*3-ROW($M$4)-ROW($F$4)+2,COLUMN(H$3))))</f>
        <v>5.6878000000000002</v>
      </c>
      <c r="AC5" s="69" cm="1">
        <f t="array" aca="1" ref="AC5" ca="1">IF(INDIRECT(ADDRESS(ROW()*3-ROW($M$4)-ROW($F$4)+2,COLUMN(I$3)))=0,"",INDIRECT(ADDRESS(ROW()*3-ROW($M$4)-ROW($F$4)+2,COLUMN(I$3))))</f>
        <v>5.7925000000000004</v>
      </c>
      <c r="AD5" s="97" cm="1">
        <f t="array" aca="1" ref="AD5" ca="1">IF(INDIRECT(ADDRESS(ROW()*3-ROW($M$4)-ROW($F$4)+2,COLUMN(J$3)))=0,"",INDIRECT(ADDRESS(ROW()*3-ROW($M$4)-ROW($F$4)+2,COLUMN(J$3))))</f>
        <v>0.1177</v>
      </c>
      <c r="AE5" s="130" cm="1">
        <f t="array" aca="1" ref="AE5" ca="1">IF(INDIRECT(ADDRESS(ROW()*3-ROW($M$4)-ROW($F$4)+2,COLUMN(K$3)))=0,"",INDIRECT(ADDRESS(ROW()*3-ROW($M$4)-ROW($F$4)+2,COLUMN(K$3))))</f>
        <v>10.406499999999999</v>
      </c>
      <c r="AG5" s="63"/>
      <c r="AH5" s="63"/>
    </row>
    <row r="6" spans="1:46" ht="15" thickBot="1">
      <c r="A6" s="61" t="s">
        <v>22</v>
      </c>
      <c r="B6" s="195">
        <v>2.4707E-4</v>
      </c>
      <c r="C6" s="228"/>
      <c r="D6" s="228"/>
      <c r="E6" s="230"/>
      <c r="F6" s="61" t="s">
        <v>22</v>
      </c>
      <c r="G6" s="187">
        <v>11.2019</v>
      </c>
      <c r="H6" s="188">
        <v>5.6375999999999999</v>
      </c>
      <c r="I6" s="188">
        <v>5.4546000000000001</v>
      </c>
      <c r="J6" s="188">
        <v>0.10970000000000001</v>
      </c>
      <c r="K6" s="187">
        <v>10.2736</v>
      </c>
      <c r="L6" s="63"/>
      <c r="M6" s="64">
        <f t="shared" si="0"/>
        <v>2025</v>
      </c>
      <c r="N6" s="65" t="s">
        <v>36</v>
      </c>
      <c r="O6" s="66" t="s">
        <v>6</v>
      </c>
      <c r="P6" s="67" cm="1">
        <f t="array" aca="1" ref="P6" ca="1">IF(INDIRECT(ADDRESS(ROW()*3-ROW($M$4)-ROW($F$4),COLUMN($E$2)))=0,"",INDIRECT(ADDRESS(ROW()*3-ROW($M$4)-ROW($F$4),COLUMN($E$2))))</f>
        <v>804.36</v>
      </c>
      <c r="Q6" s="68" cm="1">
        <f t="array" aca="1" ref="Q6" ca="1">IF(INDIRECT(ADDRESS(ROW()*3-ROW($M$4)-ROW($F$4),COLUMN(G$3)))=0,"",INDIRECT(ADDRESS(ROW()*3-ROW($M$4)-ROW($F$4),COLUMN(G$3))))</f>
        <v>11.455</v>
      </c>
      <c r="R6" s="69" cm="1">
        <f t="array" aca="1" ref="R6" ca="1">IF(INDIRECT(ADDRESS(ROW()*3-ROW($M$4)-ROW($F$4),COLUMN(H$3)))=0,"",INDIRECT(ADDRESS(ROW()*3-ROW($M$4)-ROW($F$4),COLUMN(H$3))))</f>
        <v>5.9093999999999998</v>
      </c>
      <c r="S6" s="69" cm="1">
        <f t="array" aca="1" ref="S6" ca="1">IF(INDIRECT(ADDRESS(ROW()*3-ROW($M$4)-ROW($F$4),COLUMN(I$3)))=0,"",INDIRECT(ADDRESS(ROW()*3-ROW($M$4)-ROW($F$4),COLUMN(I$3))))</f>
        <v>5.4238999999999997</v>
      </c>
      <c r="T6" s="97" cm="1">
        <f t="array" aca="1" ref="T6" ca="1">IF(INDIRECT(ADDRESS(ROW()*3-ROW($M$4)-ROW($F$4),COLUMN(J$3)))=0,"",INDIRECT(ADDRESS(ROW()*3-ROW($M$4)-ROW($F$4),COLUMN(J$3))))</f>
        <v>0.1217</v>
      </c>
      <c r="U6" s="136" cm="1">
        <f t="array" aca="1" ref="U6" ca="1">IF(INDIRECT(ADDRESS(ROW()*3-ROW($M$4)-ROW($F$4),COLUMN(K$3)))=0,"",INDIRECT(ADDRESS(ROW()*3-ROW($M$4)-ROW($F$4),COLUMN(K$3))))</f>
        <v>10.022500000000001</v>
      </c>
      <c r="V6" s="68" cm="1">
        <f t="array" aca="1" ref="V6" ca="1">IF(INDIRECT(ADDRESS(ROW()*3-ROW($M$4)-ROW($F$4)+1,COLUMN(G$3)))=0,"",INDIRECT(ADDRESS(ROW()*3-ROW($M$4)-ROW($F$4)+1,COLUMN(G$3))))</f>
        <v>11.6578</v>
      </c>
      <c r="W6" s="69" cm="1">
        <f t="array" aca="1" ref="W6" ca="1">IF(INDIRECT(ADDRESS(ROW()*3-ROW($M$4)-ROW($F$4)+1,COLUMN(H$3)))=0,"",INDIRECT(ADDRESS(ROW()*3-ROW($M$4)-ROW($F$4)+1,COLUMN(H$3))))</f>
        <v>6.0140000000000002</v>
      </c>
      <c r="X6" s="69" cm="1">
        <f t="array" aca="1" ref="X6" ca="1">IF(INDIRECT(ADDRESS(ROW()*3-ROW($M$4)-ROW($F$4)+1,COLUMN(I$3)))=0,"",INDIRECT(ADDRESS(ROW()*3-ROW($M$4)-ROW($F$4)+1,COLUMN(I$3))))</f>
        <v>5.5198999999999998</v>
      </c>
      <c r="Y6" s="97" cm="1">
        <f t="array" aca="1" ref="Y6" ca="1">IF(INDIRECT(ADDRESS(ROW()*3-ROW($M$4)-ROW($F$4)+1,COLUMN(J$3)))=0,"",INDIRECT(ADDRESS(ROW()*3-ROW($M$4)-ROW($F$4)+1,COLUMN(J$3))))</f>
        <v>0.1239</v>
      </c>
      <c r="Z6" s="136" cm="1">
        <f t="array" aca="1" ref="Z6" ca="1">IF(INDIRECT(ADDRESS(ROW()*3-ROW($M$4)-ROW($F$4)+1,COLUMN(K$3)))=0,"",INDIRECT(ADDRESS(ROW()*3-ROW($M$4)-ROW($F$4)+1,COLUMN(K$3))))</f>
        <v>10.205</v>
      </c>
      <c r="AA6" s="68" cm="1">
        <f t="array" aca="1" ref="AA6" ca="1">IF(INDIRECT(ADDRESS(ROW()*3-ROW($M$4)-ROW($F$4)+2,COLUMN(G$3)))=0,"",INDIRECT(ADDRESS(ROW()*3-ROW($M$4)-ROW($F$4)+2,COLUMN(G$3))))</f>
        <v>11.8736</v>
      </c>
      <c r="AB6" s="69" cm="1">
        <f t="array" aca="1" ref="AB6" ca="1">IF(INDIRECT(ADDRESS(ROW()*3-ROW($M$4)-ROW($F$4)+2,COLUMN(H$3)))=0,"",INDIRECT(ADDRESS(ROW()*3-ROW($M$4)-ROW($F$4)+2,COLUMN(H$3))))</f>
        <v>6.1253000000000002</v>
      </c>
      <c r="AC6" s="69" cm="1">
        <f t="array" aca="1" ref="AC6" ca="1">IF(INDIRECT(ADDRESS(ROW()*3-ROW($M$4)-ROW($F$4)+2,COLUMN(I$3)))=0,"",INDIRECT(ADDRESS(ROW()*3-ROW($M$4)-ROW($F$4)+2,COLUMN(I$3))))</f>
        <v>5.6220999999999997</v>
      </c>
      <c r="AD6" s="97" cm="1">
        <f t="array" aca="1" ref="AD6" ca="1">IF(INDIRECT(ADDRESS(ROW()*3-ROW($M$4)-ROW($F$4)+2,COLUMN(J$3)))=0,"",INDIRECT(ADDRESS(ROW()*3-ROW($M$4)-ROW($F$4)+2,COLUMN(J$3))))</f>
        <v>0.12620000000000001</v>
      </c>
      <c r="AE6" s="130" cm="1">
        <f t="array" aca="1" ref="AE6" ca="1">IF(INDIRECT(ADDRESS(ROW()*3-ROW($M$4)-ROW($F$4)+2,COLUMN(K$3)))=0,"",INDIRECT(ADDRESS(ROW()*3-ROW($M$4)-ROW($F$4)+2,COLUMN(K$3))))</f>
        <v>10.407</v>
      </c>
      <c r="AG6" s="63"/>
      <c r="AH6" s="63"/>
    </row>
    <row r="7" spans="1:46" ht="15" thickBot="1">
      <c r="A7" s="61" t="s">
        <v>20</v>
      </c>
      <c r="B7" s="196">
        <v>2.2712000000000001E-4</v>
      </c>
      <c r="C7" s="228" t="s">
        <v>4</v>
      </c>
      <c r="D7" s="228" t="s">
        <v>5</v>
      </c>
      <c r="E7" s="229">
        <v>792.65</v>
      </c>
      <c r="F7" s="61" t="s">
        <v>20</v>
      </c>
      <c r="G7" s="189">
        <v>11.1891</v>
      </c>
      <c r="H7" s="190">
        <v>5.4871999999999996</v>
      </c>
      <c r="I7" s="190">
        <v>5.5883000000000003</v>
      </c>
      <c r="J7" s="190">
        <v>0.11360000000000001</v>
      </c>
      <c r="K7" s="187">
        <v>10.024800000000001</v>
      </c>
      <c r="L7" s="63"/>
      <c r="M7" s="64">
        <f t="shared" si="0"/>
        <v>2025</v>
      </c>
      <c r="N7" s="65" t="s">
        <v>6</v>
      </c>
      <c r="O7" s="66" t="s">
        <v>7</v>
      </c>
      <c r="P7" s="67" cm="1">
        <f t="array" aca="1" ref="P7" ca="1">IF(INDIRECT(ADDRESS(ROW()*3-ROW($M$4)-ROW($F$4),COLUMN($E$2)))=0,"",INDIRECT(ADDRESS(ROW()*3-ROW($M$4)-ROW($F$4),COLUMN($E$2))))</f>
        <v>787.15</v>
      </c>
      <c r="Q7" s="68" cm="1">
        <f t="array" aca="1" ref="Q7" ca="1">IF(INDIRECT(ADDRESS(ROW()*3-ROW($M$4)-ROW($F$4),COLUMN(G$3)))=0,"",INDIRECT(ADDRESS(ROW()*3-ROW($M$4)-ROW($F$4),COLUMN(G$3))))</f>
        <v>11.0642</v>
      </c>
      <c r="R7" s="69" cm="1">
        <f t="array" aca="1" ref="R7" ca="1">IF(INDIRECT(ADDRESS(ROW()*3-ROW($M$4)-ROW($F$4),COLUMN(H$3)))=0,"",INDIRECT(ADDRESS(ROW()*3-ROW($M$4)-ROW($F$4),COLUMN(H$3))))</f>
        <v>5.9039000000000001</v>
      </c>
      <c r="S7" s="69" cm="1">
        <f t="array" aca="1" ref="S7" ca="1">IF(INDIRECT(ADDRESS(ROW()*3-ROW($M$4)-ROW($F$4),COLUMN(I$3)))=0,"",INDIRECT(ADDRESS(ROW()*3-ROW($M$4)-ROW($F$4),COLUMN(I$3))))</f>
        <v>5.0293000000000001</v>
      </c>
      <c r="T7" s="97" cm="1">
        <f t="array" aca="1" ref="T7" ca="1">IF(INDIRECT(ADDRESS(ROW()*3-ROW($M$4)-ROW($F$4),COLUMN(J$3)))=0,"",INDIRECT(ADDRESS(ROW()*3-ROW($M$4)-ROW($F$4),COLUMN(J$3))))</f>
        <v>0.13100000000000001</v>
      </c>
      <c r="U7" s="136" cm="1">
        <f t="array" aca="1" ref="U7" ca="1">IF(INDIRECT(ADDRESS(ROW()*3-ROW($M$4)-ROW($F$4),COLUMN(K$3)))=0,"",INDIRECT(ADDRESS(ROW()*3-ROW($M$4)-ROW($F$4),COLUMN(K$3))))</f>
        <v>10.0016</v>
      </c>
      <c r="V7" s="68" cm="1">
        <f t="array" aca="1" ref="V7" ca="1">IF(INDIRECT(ADDRESS(ROW()*3-ROW($M$4)-ROW($F$4)+1,COLUMN(G$3)))=0,"",INDIRECT(ADDRESS(ROW()*3-ROW($M$4)-ROW($F$4)+1,COLUMN(G$3))))</f>
        <v>11.26</v>
      </c>
      <c r="W7" s="69" cm="1">
        <f t="array" aca="1" ref="W7" ca="1">IF(INDIRECT(ADDRESS(ROW()*3-ROW($M$4)-ROW($F$4)+1,COLUMN(H$3)))=0,"",INDIRECT(ADDRESS(ROW()*3-ROW($M$4)-ROW($F$4)+1,COLUMN(H$3))))</f>
        <v>6.0082000000000004</v>
      </c>
      <c r="X7" s="69" cm="1">
        <f t="array" aca="1" ref="X7" ca="1">IF(INDIRECT(ADDRESS(ROW()*3-ROW($M$4)-ROW($F$4)+1,COLUMN(I$3)))=0,"",INDIRECT(ADDRESS(ROW()*3-ROW($M$4)-ROW($F$4)+1,COLUMN(I$3))))</f>
        <v>5.1184000000000003</v>
      </c>
      <c r="Y7" s="97" cm="1">
        <f t="array" aca="1" ref="Y7" ca="1">IF(INDIRECT(ADDRESS(ROW()*3-ROW($M$4)-ROW($F$4)+1,COLUMN(J$3)))=0,"",INDIRECT(ADDRESS(ROW()*3-ROW($M$4)-ROW($F$4)+1,COLUMN(J$3))))</f>
        <v>0.13339999999999999</v>
      </c>
      <c r="Z7" s="136" cm="1">
        <f t="array" aca="1" ref="Z7" ca="1">IF(INDIRECT(ADDRESS(ROW()*3-ROW($M$4)-ROW($F$4)+1,COLUMN(K$3)))=0,"",INDIRECT(ADDRESS(ROW()*3-ROW($M$4)-ROW($F$4)+1,COLUMN(K$3))))</f>
        <v>10.182600000000001</v>
      </c>
      <c r="AA7" s="68" cm="1">
        <f t="array" aca="1" ref="AA7" ca="1">IF(INDIRECT(ADDRESS(ROW()*3-ROW($M$4)-ROW($F$4)+2,COLUMN(G$3)))=0,"",INDIRECT(ADDRESS(ROW()*3-ROW($M$4)-ROW($F$4)+2,COLUMN(G$3))))</f>
        <v>11.468500000000001</v>
      </c>
      <c r="AB7" s="69" cm="1">
        <f t="array" aca="1" ref="AB7" ca="1">IF(INDIRECT(ADDRESS(ROW()*3-ROW($M$4)-ROW($F$4)+2,COLUMN(H$3)))=0,"",INDIRECT(ADDRESS(ROW()*3-ROW($M$4)-ROW($F$4)+2,COLUMN(H$3))))</f>
        <v>6.1196000000000002</v>
      </c>
      <c r="AC7" s="69" cm="1">
        <f t="array" aca="1" ref="AC7" ca="1">IF(INDIRECT(ADDRESS(ROW()*3-ROW($M$4)-ROW($F$4)+2,COLUMN(I$3)))=0,"",INDIRECT(ADDRESS(ROW()*3-ROW($M$4)-ROW($F$4)+2,COLUMN(I$3))))</f>
        <v>5.2130999999999998</v>
      </c>
      <c r="AD7" s="97" cm="1">
        <f t="array" aca="1" ref="AD7" ca="1">IF(INDIRECT(ADDRESS(ROW()*3-ROW($M$4)-ROW($F$4)+2,COLUMN(J$3)))=0,"",INDIRECT(ADDRESS(ROW()*3-ROW($M$4)-ROW($F$4)+2,COLUMN(J$3))))</f>
        <v>0.1358</v>
      </c>
      <c r="AE7" s="130" cm="1">
        <f t="array" aca="1" ref="AE7" ca="1">IF(INDIRECT(ADDRESS(ROW()*3-ROW($M$4)-ROW($F$4)+2,COLUMN(K$3)))=0,"",INDIRECT(ADDRESS(ROW()*3-ROW($M$4)-ROW($F$4)+2,COLUMN(K$3))))</f>
        <v>10.3813</v>
      </c>
      <c r="AG7" s="63"/>
      <c r="AH7" s="63"/>
    </row>
    <row r="8" spans="1:46" ht="15" thickBot="1">
      <c r="A8" s="61" t="s">
        <v>21</v>
      </c>
      <c r="B8" s="196">
        <v>2.3114000000000001E-4</v>
      </c>
      <c r="C8" s="228"/>
      <c r="D8" s="228"/>
      <c r="E8" s="229"/>
      <c r="F8" s="61" t="s">
        <v>21</v>
      </c>
      <c r="G8" s="189">
        <v>11.3871</v>
      </c>
      <c r="H8" s="190">
        <v>5.5842999999999998</v>
      </c>
      <c r="I8" s="190">
        <v>5.6871999999999998</v>
      </c>
      <c r="J8" s="190">
        <v>0.11559999999999999</v>
      </c>
      <c r="K8" s="187">
        <v>10.2065</v>
      </c>
      <c r="L8" s="63"/>
      <c r="M8" s="64">
        <f t="shared" si="0"/>
        <v>2025</v>
      </c>
      <c r="N8" s="65" t="s">
        <v>7</v>
      </c>
      <c r="O8" s="66" t="s">
        <v>8</v>
      </c>
      <c r="P8" s="67" cm="1">
        <f t="array" aca="1" ref="P8" ca="1">IF(INDIRECT(ADDRESS(ROW()*3-ROW($M$4)-ROW($F$4),COLUMN($E$2)))=0,"",INDIRECT(ADDRESS(ROW()*3-ROW($M$4)-ROW($F$4),COLUMN($E$2))))</f>
        <v>754.06</v>
      </c>
      <c r="Q8" s="68" cm="1">
        <f t="array" aca="1" ref="Q8" ca="1">IF(INDIRECT(ADDRESS(ROW()*3-ROW($M$4)-ROW($F$4),COLUMN(G$3)))=0,"",INDIRECT(ADDRESS(ROW()*3-ROW($M$4)-ROW($F$4),COLUMN(G$3))))</f>
        <v>11.392799999999999</v>
      </c>
      <c r="R8" s="69" cm="1">
        <f t="array" aca="1" ref="R8" ca="1">IF(INDIRECT(ADDRESS(ROW()*3-ROW($M$4)-ROW($F$4),COLUMN(H$3)))=0,"",INDIRECT(ADDRESS(ROW()*3-ROW($M$4)-ROW($F$4),COLUMN(H$3))))</f>
        <v>6.1280000000000001</v>
      </c>
      <c r="S8" s="69" cm="1">
        <f t="array" aca="1" ref="S8" ca="1">IF(INDIRECT(ADDRESS(ROW()*3-ROW($M$4)-ROW($F$4),COLUMN(I$3)))=0,"",INDIRECT(ADDRESS(ROW()*3-ROW($M$4)-ROW($F$4),COLUMN(I$3))))</f>
        <v>5.1132999999999997</v>
      </c>
      <c r="T8" s="97" cm="1">
        <f t="array" aca="1" ref="T8" ca="1">IF(INDIRECT(ADDRESS(ROW()*3-ROW($M$4)-ROW($F$4),COLUMN(J$3)))=0,"",INDIRECT(ADDRESS(ROW()*3-ROW($M$4)-ROW($F$4),COLUMN(J$3))))</f>
        <v>0.1515</v>
      </c>
      <c r="U8" s="136" cm="1">
        <f t="array" aca="1" ref="U8" ca="1">IF(INDIRECT(ADDRESS(ROW()*3-ROW($M$4)-ROW($F$4),COLUMN(K$3)))=0,"",INDIRECT(ADDRESS(ROW()*3-ROW($M$4)-ROW($F$4),COLUMN(K$3))))</f>
        <v>10.235900000000001</v>
      </c>
      <c r="V8" s="68" cm="1">
        <f t="array" aca="1" ref="V8" ca="1">IF(INDIRECT(ADDRESS(ROW()*3-ROW($M$4)-ROW($F$4)+1,COLUMN(G$3)))=0,"",INDIRECT(ADDRESS(ROW()*3-ROW($M$4)-ROW($F$4)+1,COLUMN(G$3))))</f>
        <v>11.5944</v>
      </c>
      <c r="W8" s="69" cm="1">
        <f t="array" aca="1" ref="W8" ca="1">IF(INDIRECT(ADDRESS(ROW()*3-ROW($M$4)-ROW($F$4)+1,COLUMN(H$3)))=0,"",INDIRECT(ADDRESS(ROW()*3-ROW($M$4)-ROW($F$4)+1,COLUMN(H$3))))</f>
        <v>6.2363999999999997</v>
      </c>
      <c r="X8" s="69" cm="1">
        <f t="array" aca="1" ref="X8" ca="1">IF(INDIRECT(ADDRESS(ROW()*3-ROW($M$4)-ROW($F$4)+1,COLUMN(I$3)))=0,"",INDIRECT(ADDRESS(ROW()*3-ROW($M$4)-ROW($F$4)+1,COLUMN(I$3))))</f>
        <v>5.2038000000000002</v>
      </c>
      <c r="Y8" s="97" cm="1">
        <f t="array" aca="1" ref="Y8" ca="1">IF(INDIRECT(ADDRESS(ROW()*3-ROW($M$4)-ROW($F$4)+1,COLUMN(J$3)))=0,"",INDIRECT(ADDRESS(ROW()*3-ROW($M$4)-ROW($F$4)+1,COLUMN(J$3))))</f>
        <v>0.1542</v>
      </c>
      <c r="Z8" s="136" cm="1">
        <f t="array" aca="1" ref="Z8" ca="1">IF(INDIRECT(ADDRESS(ROW()*3-ROW($M$4)-ROW($F$4)+1,COLUMN(K$3)))=0,"",INDIRECT(ADDRESS(ROW()*3-ROW($M$4)-ROW($F$4)+1,COLUMN(K$3))))</f>
        <v>10.421099999999999</v>
      </c>
      <c r="AA8" s="68" cm="1">
        <f t="array" aca="1" ref="AA8" ca="1">IF(INDIRECT(ADDRESS(ROW()*3-ROW($M$4)-ROW($F$4)+2,COLUMN(G$3)))=0,"",INDIRECT(ADDRESS(ROW()*3-ROW($M$4)-ROW($F$4)+2,COLUMN(G$3))))</f>
        <v>11.809200000000001</v>
      </c>
      <c r="AB8" s="69" cm="1">
        <f t="array" aca="1" ref="AB8" ca="1">IF(INDIRECT(ADDRESS(ROW()*3-ROW($M$4)-ROW($F$4)+2,COLUMN(H$3)))=0,"",INDIRECT(ADDRESS(ROW()*3-ROW($M$4)-ROW($F$4)+2,COLUMN(H$3))))</f>
        <v>6.3518999999999997</v>
      </c>
      <c r="AC8" s="69" cm="1">
        <f t="array" aca="1" ref="AC8" ca="1">IF(INDIRECT(ADDRESS(ROW()*3-ROW($M$4)-ROW($F$4)+2,COLUMN(I$3)))=0,"",INDIRECT(ADDRESS(ROW()*3-ROW($M$4)-ROW($F$4)+2,COLUMN(I$3))))</f>
        <v>5.3002000000000002</v>
      </c>
      <c r="AD8" s="97" cm="1">
        <f t="array" aca="1" ref="AD8" ca="1">IF(INDIRECT(ADDRESS(ROW()*3-ROW($M$4)-ROW($F$4)+2,COLUMN(J$3)))=0,"",INDIRECT(ADDRESS(ROW()*3-ROW($M$4)-ROW($F$4)+2,COLUMN(J$3))))</f>
        <v>0.15709999999999999</v>
      </c>
      <c r="AE8" s="130" cm="1">
        <f t="array" aca="1" ref="AE8" ca="1">IF(INDIRECT(ADDRESS(ROW()*3-ROW($M$4)-ROW($F$4)+2,COLUMN(K$3)))=0,"",INDIRECT(ADDRESS(ROW()*3-ROW($M$4)-ROW($F$4)+2,COLUMN(K$3))))</f>
        <v>10.6249</v>
      </c>
      <c r="AG8" s="63"/>
      <c r="AH8" s="63"/>
    </row>
    <row r="9" spans="1:46" ht="15" thickBot="1">
      <c r="A9" s="61" t="s">
        <v>22</v>
      </c>
      <c r="B9" s="196">
        <v>2.3541999999999999E-4</v>
      </c>
      <c r="C9" s="228"/>
      <c r="D9" s="228"/>
      <c r="E9" s="229"/>
      <c r="F9" s="61" t="s">
        <v>22</v>
      </c>
      <c r="G9" s="189">
        <v>11.598000000000001</v>
      </c>
      <c r="H9" s="190">
        <v>5.6878000000000002</v>
      </c>
      <c r="I9" s="190">
        <v>5.7925000000000004</v>
      </c>
      <c r="J9" s="190">
        <v>0.1177</v>
      </c>
      <c r="K9" s="187">
        <v>10.406499999999999</v>
      </c>
      <c r="L9" s="63"/>
      <c r="M9" s="64">
        <f t="shared" si="0"/>
        <v>2025</v>
      </c>
      <c r="N9" s="65" t="s">
        <v>8</v>
      </c>
      <c r="O9" s="66" t="s">
        <v>9</v>
      </c>
      <c r="P9" s="67" cm="1">
        <f t="array" aca="1" ref="P9" ca="1">IF(INDIRECT(ADDRESS(ROW()*3-ROW($M$4)-ROW($F$4),COLUMN($E$2)))=0,"",INDIRECT(ADDRESS(ROW()*3-ROW($M$4)-ROW($F$4),COLUMN($E$2))))</f>
        <v>746.36</v>
      </c>
      <c r="Q9" s="68" cm="1">
        <f t="array" aca="1" ref="Q9" ca="1">IF(INDIRECT(ADDRESS(ROW()*3-ROW($M$4)-ROW($F$4),COLUMN(G$3)))=0,"",INDIRECT(ADDRESS(ROW()*3-ROW($M$4)-ROW($F$4),COLUMN(G$3))))</f>
        <v>11.1996</v>
      </c>
      <c r="R9" s="69" cm="1">
        <f t="array" aca="1" ref="R9" ca="1">IF(INDIRECT(ADDRESS(ROW()*3-ROW($M$4)-ROW($F$4),COLUMN(H$3)))=0,"",INDIRECT(ADDRESS(ROW()*3-ROW($M$4)-ROW($F$4),COLUMN(H$3))))</f>
        <v>5.4901999999999997</v>
      </c>
      <c r="S9" s="69" cm="1">
        <f t="array" aca="1" ref="S9" ca="1">IF(INDIRECT(ADDRESS(ROW()*3-ROW($M$4)-ROW($F$4),COLUMN(I$3)))=0,"",INDIRECT(ADDRESS(ROW()*3-ROW($M$4)-ROW($F$4),COLUMN(I$3))))</f>
        <v>5.5683999999999996</v>
      </c>
      <c r="T9" s="97" cm="1">
        <f t="array" aca="1" ref="T9" ca="1">IF(INDIRECT(ADDRESS(ROW()*3-ROW($M$4)-ROW($F$4),COLUMN(J$3)))=0,"",INDIRECT(ADDRESS(ROW()*3-ROW($M$4)-ROW($F$4),COLUMN(J$3))))</f>
        <v>0.14099999999999999</v>
      </c>
      <c r="U9" s="136" cm="1">
        <f t="array" aca="1" ref="U9" ca="1">IF(INDIRECT(ADDRESS(ROW()*3-ROW($M$4)-ROW($F$4),COLUMN(K$3)))=0,"",INDIRECT(ADDRESS(ROW()*3-ROW($M$4)-ROW($F$4),COLUMN(K$3))))</f>
        <v>10.2057</v>
      </c>
      <c r="V9" s="68" cm="1">
        <f t="array" aca="1" ref="V9" ca="1">IF(INDIRECT(ADDRESS(ROW()*3-ROW($M$4)-ROW($F$4)+1,COLUMN(G$3)))=0,"",INDIRECT(ADDRESS(ROW()*3-ROW($M$4)-ROW($F$4)+1,COLUMN(G$3))))</f>
        <v>11.3978</v>
      </c>
      <c r="W9" s="69" cm="1">
        <f t="array" aca="1" ref="W9" ca="1">IF(INDIRECT(ADDRESS(ROW()*3-ROW($M$4)-ROW($F$4)+1,COLUMN(H$3)))=0,"",INDIRECT(ADDRESS(ROW()*3-ROW($M$4)-ROW($F$4)+1,COLUMN(H$3))))</f>
        <v>5.5872999999999999</v>
      </c>
      <c r="X9" s="69" cm="1">
        <f t="array" aca="1" ref="X9" ca="1">IF(INDIRECT(ADDRESS(ROW()*3-ROW($M$4)-ROW($F$4)+1,COLUMN(I$3)))=0,"",INDIRECT(ADDRESS(ROW()*3-ROW($M$4)-ROW($F$4)+1,COLUMN(I$3))))</f>
        <v>5.6669999999999998</v>
      </c>
      <c r="Y9" s="97" cm="1">
        <f t="array" aca="1" ref="Y9" ca="1">IF(INDIRECT(ADDRESS(ROW()*3-ROW($M$4)-ROW($F$4)+1,COLUMN(J$3)))=0,"",INDIRECT(ADDRESS(ROW()*3-ROW($M$4)-ROW($F$4)+1,COLUMN(J$3))))</f>
        <v>0.14349999999999999</v>
      </c>
      <c r="Z9" s="136" cm="1">
        <f t="array" aca="1" ref="Z9" ca="1">IF(INDIRECT(ADDRESS(ROW()*3-ROW($M$4)-ROW($F$4)+1,COLUMN(K$3)))=0,"",INDIRECT(ADDRESS(ROW()*3-ROW($M$4)-ROW($F$4)+1,COLUMN(K$3))))</f>
        <v>10.39</v>
      </c>
      <c r="AA9" s="68" cm="1">
        <f t="array" aca="1" ref="AA9" ca="1">IF(INDIRECT(ADDRESS(ROW()*3-ROW($M$4)-ROW($F$4)+2,COLUMN(G$3)))=0,"",INDIRECT(ADDRESS(ROW()*3-ROW($M$4)-ROW($F$4)+2,COLUMN(G$3))))</f>
        <v>11.6089</v>
      </c>
      <c r="AB9" s="69" cm="1">
        <f t="array" aca="1" ref="AB9" ca="1">IF(INDIRECT(ADDRESS(ROW()*3-ROW($M$4)-ROW($F$4)+2,COLUMN(H$3)))=0,"",INDIRECT(ADDRESS(ROW()*3-ROW($M$4)-ROW($F$4)+2,COLUMN(H$3))))</f>
        <v>5.6906999999999996</v>
      </c>
      <c r="AC9" s="69" cm="1">
        <f t="array" aca="1" ref="AC9" ca="1">IF(INDIRECT(ADDRESS(ROW()*3-ROW($M$4)-ROW($F$4)+2,COLUMN(I$3)))=0,"",INDIRECT(ADDRESS(ROW()*3-ROW($M$4)-ROW($F$4)+2,COLUMN(I$3))))</f>
        <v>5.7720000000000002</v>
      </c>
      <c r="AD9" s="97" cm="1">
        <f t="array" aca="1" ref="AD9" ca="1">IF(INDIRECT(ADDRESS(ROW()*3-ROW($M$4)-ROW($F$4)+2,COLUMN(J$3)))=0,"",INDIRECT(ADDRESS(ROW()*3-ROW($M$4)-ROW($F$4)+2,COLUMN(J$3))))</f>
        <v>0.1462</v>
      </c>
      <c r="AE9" s="130" cm="1">
        <f t="array" aca="1" ref="AE9" ca="1">IF(INDIRECT(ADDRESS(ROW()*3-ROW($M$4)-ROW($F$4)+2,COLUMN(K$3)))=0,"",INDIRECT(ADDRESS(ROW()*3-ROW($M$4)-ROW($F$4)+2,COLUMN(K$3))))</f>
        <v>10.591799999999999</v>
      </c>
      <c r="AG9" s="63"/>
      <c r="AH9" s="63"/>
    </row>
    <row r="10" spans="1:46" ht="15" thickBot="1">
      <c r="A10" s="61" t="s">
        <v>20</v>
      </c>
      <c r="B10" s="196">
        <v>2.2712000000000001E-4</v>
      </c>
      <c r="C10" s="228" t="s">
        <v>5</v>
      </c>
      <c r="D10" s="228" t="s">
        <v>6</v>
      </c>
      <c r="E10" s="229">
        <v>804.36</v>
      </c>
      <c r="F10" s="61" t="s">
        <v>20</v>
      </c>
      <c r="G10" s="189">
        <v>11.455</v>
      </c>
      <c r="H10" s="190">
        <v>5.9093999999999998</v>
      </c>
      <c r="I10" s="190">
        <v>5.4238999999999997</v>
      </c>
      <c r="J10" s="190">
        <v>0.1217</v>
      </c>
      <c r="K10" s="187">
        <v>10.022500000000001</v>
      </c>
      <c r="L10" s="63"/>
      <c r="M10" s="64">
        <f t="shared" si="0"/>
        <v>2025</v>
      </c>
      <c r="N10" s="65" t="s">
        <v>9</v>
      </c>
      <c r="O10" s="66" t="s">
        <v>10</v>
      </c>
      <c r="P10" s="67" cm="1">
        <f t="array" aca="1" ref="P10" ca="1">IF(INDIRECT(ADDRESS(ROW()*3-ROW($M$4)-ROW($F$4),COLUMN($E$2)))=0,"",INDIRECT(ADDRESS(ROW()*3-ROW($M$4)-ROW($F$4),COLUMN($E$2))))</f>
        <v>720.89</v>
      </c>
      <c r="Q10" s="68" cm="1">
        <f t="array" aca="1" ref="Q10" ca="1">IF(INDIRECT(ADDRESS(ROW()*3-ROW($M$4)-ROW($F$4),COLUMN(G$3)))=0,"",INDIRECT(ADDRESS(ROW()*3-ROW($M$4)-ROW($F$4),COLUMN(G$3))))</f>
        <v>10.560600000000001</v>
      </c>
      <c r="R10" s="69" cm="1">
        <f t="array" aca="1" ref="R10" ca="1">IF(INDIRECT(ADDRESS(ROW()*3-ROW($M$4)-ROW($F$4),COLUMN(H$3)))=0,"",INDIRECT(ADDRESS(ROW()*3-ROW($M$4)-ROW($F$4),COLUMN(H$3))))</f>
        <v>4.5834000000000001</v>
      </c>
      <c r="S10" s="69" cm="1">
        <f t="array" aca="1" ref="S10" ca="1">IF(INDIRECT(ADDRESS(ROW()*3-ROW($M$4)-ROW($F$4),COLUMN(I$3)))=0,"",INDIRECT(ADDRESS(ROW()*3-ROW($M$4)-ROW($F$4),COLUMN(I$3))))</f>
        <v>5.8617999999999997</v>
      </c>
      <c r="T10" s="97" cm="1">
        <f t="array" aca="1" ref="T10" ca="1">IF(INDIRECT(ADDRESS(ROW()*3-ROW($M$4)-ROW($F$4),COLUMN(J$3)))=0,"",INDIRECT(ADDRESS(ROW()*3-ROW($M$4)-ROW($F$4),COLUMN(J$3))))</f>
        <v>0.1154</v>
      </c>
      <c r="U10" s="136" cm="1">
        <f t="array" aca="1" ref="U10" ca="1">IF(INDIRECT(ADDRESS(ROW()*3-ROW($M$4)-ROW($F$4),COLUMN(K$3)))=0,"",INDIRECT(ADDRESS(ROW()*3-ROW($M$4)-ROW($F$4),COLUMN(K$3))))</f>
        <v>9.7802000000000007</v>
      </c>
      <c r="V10" s="68" cm="1">
        <f t="array" aca="1" ref="V10" ca="1">IF(INDIRECT(ADDRESS(ROW()*3-ROW($M$4)-ROW($F$4)+1,COLUMN(G$3)))=0,"",INDIRECT(ADDRESS(ROW()*3-ROW($M$4)-ROW($F$4)+1,COLUMN(G$3))))</f>
        <v>10.747400000000001</v>
      </c>
      <c r="W10" s="69" cm="1">
        <f t="array" aca="1" ref="W10" ca="1">IF(INDIRECT(ADDRESS(ROW()*3-ROW($M$4)-ROW($F$4)+1,COLUMN(H$3)))=0,"",INDIRECT(ADDRESS(ROW()*3-ROW($M$4)-ROW($F$4)+1,COLUMN(H$3))))</f>
        <v>4.6643999999999997</v>
      </c>
      <c r="X10" s="69" cm="1">
        <f t="array" aca="1" ref="X10" ca="1">IF(INDIRECT(ADDRESS(ROW()*3-ROW($M$4)-ROW($F$4)+1,COLUMN(I$3)))=0,"",INDIRECT(ADDRESS(ROW()*3-ROW($M$4)-ROW($F$4)+1,COLUMN(I$3))))</f>
        <v>5.9654999999999996</v>
      </c>
      <c r="Y10" s="97" cm="1">
        <f t="array" aca="1" ref="Y10" ca="1">IF(INDIRECT(ADDRESS(ROW()*3-ROW($M$4)-ROW($F$4)+1,COLUMN(J$3)))=0,"",INDIRECT(ADDRESS(ROW()*3-ROW($M$4)-ROW($F$4)+1,COLUMN(J$3))))</f>
        <v>0.11749999999999999</v>
      </c>
      <c r="Z10" s="136" cm="1">
        <f t="array" aca="1" ref="Z10" ca="1">IF(INDIRECT(ADDRESS(ROW()*3-ROW($M$4)-ROW($F$4)+1,COLUMN(K$3)))=0,"",INDIRECT(ADDRESS(ROW()*3-ROW($M$4)-ROW($F$4)+1,COLUMN(K$3))))</f>
        <v>9.9563000000000006</v>
      </c>
      <c r="AA10" s="68" cm="1">
        <f t="array" aca="1" ref="AA10" ca="1">IF(INDIRECT(ADDRESS(ROW()*3-ROW($M$4)-ROW($F$4)+2,COLUMN(G$3)))=0,"",INDIRECT(ADDRESS(ROW()*3-ROW($M$4)-ROW($F$4)+2,COLUMN(G$3))))</f>
        <v>10.9465</v>
      </c>
      <c r="AB10" s="69" cm="1">
        <f t="array" aca="1" ref="AB10" ca="1">IF(INDIRECT(ADDRESS(ROW()*3-ROW($M$4)-ROW($F$4)+2,COLUMN(H$3)))=0,"",INDIRECT(ADDRESS(ROW()*3-ROW($M$4)-ROW($F$4)+2,COLUMN(H$3))))</f>
        <v>4.7508999999999997</v>
      </c>
      <c r="AC10" s="69" cm="1">
        <f t="array" aca="1" ref="AC10" ca="1">IF(INDIRECT(ADDRESS(ROW()*3-ROW($M$4)-ROW($F$4)+2,COLUMN(I$3)))=0,"",INDIRECT(ADDRESS(ROW()*3-ROW($M$4)-ROW($F$4)+2,COLUMN(I$3))))</f>
        <v>6.0759999999999996</v>
      </c>
      <c r="AD10" s="97" cm="1">
        <f t="array" aca="1" ref="AD10" ca="1">IF(INDIRECT(ADDRESS(ROW()*3-ROW($M$4)-ROW($F$4)+2,COLUMN(J$3)))=0,"",INDIRECT(ADDRESS(ROW()*3-ROW($M$4)-ROW($F$4)+2,COLUMN(J$3))))</f>
        <v>0.1196</v>
      </c>
      <c r="AE10" s="130" cm="1">
        <f t="array" aca="1" ref="AE10" ca="1">IF(INDIRECT(ADDRESS(ROW()*3-ROW($M$4)-ROW($F$4)+2,COLUMN(K$3)))=0,"",INDIRECT(ADDRESS(ROW()*3-ROW($M$4)-ROW($F$4)+2,COLUMN(K$3))))</f>
        <v>10.1488</v>
      </c>
      <c r="AG10" s="63"/>
      <c r="AH10" s="63"/>
    </row>
    <row r="11" spans="1:46" ht="15" thickBot="1">
      <c r="A11" s="61" t="s">
        <v>21</v>
      </c>
      <c r="B11" s="196">
        <v>2.3114000000000001E-4</v>
      </c>
      <c r="C11" s="228"/>
      <c r="D11" s="228"/>
      <c r="E11" s="229"/>
      <c r="F11" s="61" t="s">
        <v>21</v>
      </c>
      <c r="G11" s="189">
        <v>11.6578</v>
      </c>
      <c r="H11" s="190">
        <v>6.0140000000000002</v>
      </c>
      <c r="I11" s="190">
        <v>5.5198999999999998</v>
      </c>
      <c r="J11" s="190">
        <v>0.1239</v>
      </c>
      <c r="K11" s="187">
        <v>10.205</v>
      </c>
      <c r="L11" s="63"/>
      <c r="M11" s="64">
        <f t="shared" si="0"/>
        <v>2025</v>
      </c>
      <c r="N11" s="65" t="s">
        <v>10</v>
      </c>
      <c r="O11" s="66" t="s">
        <v>11</v>
      </c>
      <c r="P11" s="67" cm="1">
        <f t="array" aca="1" ref="P11" ca="1">IF(INDIRECT(ADDRESS(ROW()*3-ROW($M$4)-ROW($F$4),COLUMN($E$2)))=0,"",INDIRECT(ADDRESS(ROW()*3-ROW($M$4)-ROW($F$4),COLUMN($E$2))))</f>
        <v>694.67</v>
      </c>
      <c r="Q11" s="68" cm="1">
        <f t="array" aca="1" ref="Q11" ca="1">IF(INDIRECT(ADDRESS(ROW()*3-ROW($M$4)-ROW($F$4),COLUMN(G$3)))=0,"",INDIRECT(ADDRESS(ROW()*3-ROW($M$4)-ROW($F$4),COLUMN(G$3))))</f>
        <v>9.7561999999999998</v>
      </c>
      <c r="R11" s="69" cm="1">
        <f t="array" aca="1" ref="R11" ca="1">IF(INDIRECT(ADDRESS(ROW()*3-ROW($M$4)-ROW($F$4),COLUMN(H$3)))=0,"",INDIRECT(ADDRESS(ROW()*3-ROW($M$4)-ROW($F$4),COLUMN(H$3))))</f>
        <v>4.1536999999999997</v>
      </c>
      <c r="S11" s="69" cm="1">
        <f t="array" aca="1" ref="S11" ca="1">IF(INDIRECT(ADDRESS(ROW()*3-ROW($M$4)-ROW($F$4),COLUMN(I$3)))=0,"",INDIRECT(ADDRESS(ROW()*3-ROW($M$4)-ROW($F$4),COLUMN(I$3))))</f>
        <v>5.4798999999999998</v>
      </c>
      <c r="T11" s="97" cm="1">
        <f t="array" aca="1" ref="T11" ca="1">IF(INDIRECT(ADDRESS(ROW()*3-ROW($M$4)-ROW($F$4),COLUMN(J$3)))=0,"",INDIRECT(ADDRESS(ROW()*3-ROW($M$4)-ROW($F$4),COLUMN(J$3))))</f>
        <v>0.1226</v>
      </c>
      <c r="U11" s="136" cm="1">
        <f t="array" aca="1" ref="U11" ca="1">IF(INDIRECT(ADDRESS(ROW()*3-ROW($M$4)-ROW($F$4),COLUMN(K$3)))=0,"",INDIRECT(ADDRESS(ROW()*3-ROW($M$4)-ROW($F$4),COLUMN(K$3))))</f>
        <v>9.1347000000000005</v>
      </c>
      <c r="V11" s="68" cm="1">
        <f t="array" aca="1" ref="V11" ca="1">IF(INDIRECT(ADDRESS(ROW()*3-ROW($M$4)-ROW($F$4)+1,COLUMN(G$3)))=0,"",INDIRECT(ADDRESS(ROW()*3-ROW($M$4)-ROW($F$4)+1,COLUMN(G$3))))</f>
        <v>9.9337999999999997</v>
      </c>
      <c r="W11" s="69" cm="1">
        <f t="array" aca="1" ref="W11" ca="1">IF(INDIRECT(ADDRESS(ROW()*3-ROW($M$4)-ROW($F$4)+1,COLUMN(H$3)))=0,"",INDIRECT(ADDRESS(ROW()*3-ROW($M$4)-ROW($F$4)+1,COLUMN(H$3))))</f>
        <v>4.2293000000000003</v>
      </c>
      <c r="X11" s="69" cm="1">
        <f t="array" aca="1" ref="X11" ca="1">IF(INDIRECT(ADDRESS(ROW()*3-ROW($M$4)-ROW($F$4)+1,COLUMN(I$3)))=0,"",INDIRECT(ADDRESS(ROW()*3-ROW($M$4)-ROW($F$4)+1,COLUMN(I$3))))</f>
        <v>5.5796999999999999</v>
      </c>
      <c r="Y11" s="97" cm="1">
        <f t="array" aca="1" ref="Y11" ca="1">IF(INDIRECT(ADDRESS(ROW()*3-ROW($M$4)-ROW($F$4)+1,COLUMN(J$3)))=0,"",INDIRECT(ADDRESS(ROW()*3-ROW($M$4)-ROW($F$4)+1,COLUMN(J$3))))</f>
        <v>0.12479999999999999</v>
      </c>
      <c r="Z11" s="136" cm="1">
        <f t="array" aca="1" ref="Z11" ca="1">IF(INDIRECT(ADDRESS(ROW()*3-ROW($M$4)-ROW($F$4)+1,COLUMN(K$3)))=0,"",INDIRECT(ADDRESS(ROW()*3-ROW($M$4)-ROW($F$4)+1,COLUMN(K$3))))</f>
        <v>9.3043999999999993</v>
      </c>
      <c r="AA11" s="68" cm="1">
        <f t="array" aca="1" ref="AA11" ca="1">IF(INDIRECT(ADDRESS(ROW()*3-ROW($M$4)-ROW($F$4)+2,COLUMN(G$3)))=0,"",INDIRECT(ADDRESS(ROW()*3-ROW($M$4)-ROW($F$4)+2,COLUMN(G$3))))</f>
        <v>10.1233</v>
      </c>
      <c r="AB11" s="69" cm="1">
        <f t="array" aca="1" ref="AB11" ca="1">IF(INDIRECT(ADDRESS(ROW()*3-ROW($M$4)-ROW($F$4)+2,COLUMN(H$3)))=0,"",INDIRECT(ADDRESS(ROW()*3-ROW($M$4)-ROW($F$4)+2,COLUMN(H$3))))</f>
        <v>4.3099999999999996</v>
      </c>
      <c r="AC11" s="69" cm="1">
        <f t="array" aca="1" ref="AC11" ca="1">IF(INDIRECT(ADDRESS(ROW()*3-ROW($M$4)-ROW($F$4)+2,COLUMN(I$3)))=0,"",INDIRECT(ADDRESS(ROW()*3-ROW($M$4)-ROW($F$4)+2,COLUMN(I$3))))</f>
        <v>5.6860999999999997</v>
      </c>
      <c r="AD11" s="97" cm="1">
        <f t="array" aca="1" ref="AD11" ca="1">IF(INDIRECT(ADDRESS(ROW()*3-ROW($M$4)-ROW($F$4)+2,COLUMN(J$3)))=0,"",INDIRECT(ADDRESS(ROW()*3-ROW($M$4)-ROW($F$4)+2,COLUMN(J$3))))</f>
        <v>0.12720000000000001</v>
      </c>
      <c r="AE11" s="130" cm="1">
        <f t="array" aca="1" ref="AE11" ca="1">IF(INDIRECT(ADDRESS(ROW()*3-ROW($M$4)-ROW($F$4)+2,COLUMN(K$3)))=0,"",INDIRECT(ADDRESS(ROW()*3-ROW($M$4)-ROW($F$4)+2,COLUMN(K$3))))</f>
        <v>9.4893000000000001</v>
      </c>
      <c r="AG11" s="63"/>
      <c r="AH11" s="63"/>
    </row>
    <row r="12" spans="1:46" ht="15" thickBot="1">
      <c r="A12" s="61" t="s">
        <v>22</v>
      </c>
      <c r="B12" s="196">
        <v>2.3541999999999999E-4</v>
      </c>
      <c r="C12" s="228"/>
      <c r="D12" s="228"/>
      <c r="E12" s="229"/>
      <c r="F12" s="61" t="s">
        <v>22</v>
      </c>
      <c r="G12" s="189">
        <v>11.8736</v>
      </c>
      <c r="H12" s="190">
        <v>6.1253000000000002</v>
      </c>
      <c r="I12" s="190">
        <v>5.6220999999999997</v>
      </c>
      <c r="J12" s="190">
        <v>0.12620000000000001</v>
      </c>
      <c r="K12" s="187">
        <v>10.407</v>
      </c>
      <c r="L12" s="63"/>
      <c r="M12" s="64">
        <f t="shared" si="0"/>
        <v>2025</v>
      </c>
      <c r="N12" s="65" t="s">
        <v>11</v>
      </c>
      <c r="O12" s="66" t="s">
        <v>35</v>
      </c>
      <c r="P12" s="67" cm="1">
        <f t="array" aca="1" ref="P12" ca="1">IF(INDIRECT(ADDRESS(ROW()*3-ROW($M$4)-ROW($F$4),COLUMN($E$2)))=0,"",INDIRECT(ADDRESS(ROW()*3-ROW($M$4)-ROW($F$4),COLUMN($E$2))))</f>
        <v>707.39</v>
      </c>
      <c r="Q12" s="68" cm="1">
        <f t="array" aca="1" ref="Q12" ca="1">IF(INDIRECT(ADDRESS(ROW()*3-ROW($M$4)-ROW($F$4),COLUMN(G$3)))=0,"",INDIRECT(ADDRESS(ROW()*3-ROW($M$4)-ROW($F$4),COLUMN(G$3))))</f>
        <v>10.0707</v>
      </c>
      <c r="R12" s="69" cm="1">
        <f t="array" aca="1" ref="R12" ca="1">IF(INDIRECT(ADDRESS(ROW()*3-ROW($M$4)-ROW($F$4),COLUMN(H$3)))=0,"",INDIRECT(ADDRESS(ROW()*3-ROW($M$4)-ROW($F$4),COLUMN(H$3))))</f>
        <v>4.3063000000000002</v>
      </c>
      <c r="S12" s="69" cm="1">
        <f t="array" aca="1" ref="S12" ca="1">IF(INDIRECT(ADDRESS(ROW()*3-ROW($M$4)-ROW($F$4),COLUMN(I$3)))=0,"",INDIRECT(ADDRESS(ROW()*3-ROW($M$4)-ROW($F$4),COLUMN(I$3))))</f>
        <v>5.6386000000000003</v>
      </c>
      <c r="T12" s="97" cm="1">
        <f t="array" aca="1" ref="T12" ca="1">IF(INDIRECT(ADDRESS(ROW()*3-ROW($M$4)-ROW($F$4),COLUMN(J$3)))=0,"",INDIRECT(ADDRESS(ROW()*3-ROW($M$4)-ROW($F$4),COLUMN(J$3))))</f>
        <v>0.1258</v>
      </c>
      <c r="U12" s="136" cm="1">
        <f t="array" aca="1" ref="U12" ca="1">IF(INDIRECT(ADDRESS(ROW()*3-ROW($M$4)-ROW($F$4),COLUMN(K$3)))=0,"",INDIRECT(ADDRESS(ROW()*3-ROW($M$4)-ROW($F$4),COLUMN(K$3))))</f>
        <v>9.3932000000000002</v>
      </c>
      <c r="V12" s="68" cm="1">
        <f t="array" aca="1" ref="V12" ca="1">IF(INDIRECT(ADDRESS(ROW()*3-ROW($M$4)-ROW($F$4)+1,COLUMN(G$3)))=0,"",INDIRECT(ADDRESS(ROW()*3-ROW($M$4)-ROW($F$4)+1,COLUMN(G$3))))</f>
        <v>10.254</v>
      </c>
      <c r="W12" s="69" cm="1">
        <f t="array" aca="1" ref="W12" ca="1">IF(INDIRECT(ADDRESS(ROW()*3-ROW($M$4)-ROW($F$4)+1,COLUMN(H$3)))=0,"",INDIRECT(ADDRESS(ROW()*3-ROW($M$4)-ROW($F$4)+1,COLUMN(H$3))))</f>
        <v>4.3845999999999998</v>
      </c>
      <c r="X12" s="69" cm="1">
        <f t="array" aca="1" ref="X12" ca="1">IF(INDIRECT(ADDRESS(ROW()*3-ROW($M$4)-ROW($F$4)+1,COLUMN(I$3)))=0,"",INDIRECT(ADDRESS(ROW()*3-ROW($M$4)-ROW($F$4)+1,COLUMN(I$3))))</f>
        <v>5.7412999999999998</v>
      </c>
      <c r="Y12" s="97" cm="1">
        <f t="array" aca="1" ref="Y12" ca="1">IF(INDIRECT(ADDRESS(ROW()*3-ROW($M$4)-ROW($F$4)+1,COLUMN(J$3)))=0,"",INDIRECT(ADDRESS(ROW()*3-ROW($M$4)-ROW($F$4)+1,COLUMN(J$3))))</f>
        <v>0.12809999999999999</v>
      </c>
      <c r="Z12" s="136" cm="1">
        <f t="array" aca="1" ref="Z12" ca="1">IF(INDIRECT(ADDRESS(ROW()*3-ROW($M$4)-ROW($F$4)+1,COLUMN(K$3)))=0,"",INDIRECT(ADDRESS(ROW()*3-ROW($M$4)-ROW($F$4)+1,COLUMN(K$3))))</f>
        <v>9.5677000000000003</v>
      </c>
      <c r="AA12" s="68" cm="1">
        <f t="array" aca="1" ref="AA12" ca="1">IF(INDIRECT(ADDRESS(ROW()*3-ROW($M$4)-ROW($F$4)+2,COLUMN(G$3)))=0,"",INDIRECT(ADDRESS(ROW()*3-ROW($M$4)-ROW($F$4)+2,COLUMN(G$3))))</f>
        <v>10.4496</v>
      </c>
      <c r="AB12" s="69" cm="1">
        <f t="array" aca="1" ref="AB12" ca="1">IF(INDIRECT(ADDRESS(ROW()*3-ROW($M$4)-ROW($F$4)+2,COLUMN(H$3)))=0,"",INDIRECT(ADDRESS(ROW()*3-ROW($M$4)-ROW($F$4)+2,COLUMN(H$3))))</f>
        <v>4.4682000000000004</v>
      </c>
      <c r="AC12" s="69" cm="1">
        <f t="array" aca="1" ref="AC12" ca="1">IF(INDIRECT(ADDRESS(ROW()*3-ROW($M$4)-ROW($F$4)+2,COLUMN(I$3)))=0,"",INDIRECT(ADDRESS(ROW()*3-ROW($M$4)-ROW($F$4)+2,COLUMN(I$3))))</f>
        <v>5.8507999999999996</v>
      </c>
      <c r="AD12" s="97" cm="1">
        <f t="array" aca="1" ref="AD12" ca="1">IF(INDIRECT(ADDRESS(ROW()*3-ROW($M$4)-ROW($F$4)+2,COLUMN(J$3)))=0,"",INDIRECT(ADDRESS(ROW()*3-ROW($M$4)-ROW($F$4)+2,COLUMN(J$3))))</f>
        <v>0.13059999999999999</v>
      </c>
      <c r="AE12" s="130" cm="1">
        <f t="array" aca="1" ref="AE12" ca="1">IF(INDIRECT(ADDRESS(ROW()*3-ROW($M$4)-ROW($F$4)+2,COLUMN(K$3)))=0,"",INDIRECT(ADDRESS(ROW()*3-ROW($M$4)-ROW($F$4)+2,COLUMN(K$3))))</f>
        <v>9.7578999999999994</v>
      </c>
      <c r="AG12" s="63"/>
      <c r="AH12" s="63"/>
    </row>
    <row r="13" spans="1:46" ht="15" thickBot="1">
      <c r="A13" s="61" t="s">
        <v>23</v>
      </c>
      <c r="B13" s="196">
        <v>2.2712000000000001E-4</v>
      </c>
      <c r="C13" s="228" t="s">
        <v>6</v>
      </c>
      <c r="D13" s="228" t="s">
        <v>7</v>
      </c>
      <c r="E13" s="230">
        <v>787.15</v>
      </c>
      <c r="F13" s="61" t="s">
        <v>20</v>
      </c>
      <c r="G13" s="189">
        <v>11.0642</v>
      </c>
      <c r="H13" s="190">
        <v>5.9039000000000001</v>
      </c>
      <c r="I13" s="190">
        <v>5.0293000000000001</v>
      </c>
      <c r="J13" s="190">
        <v>0.13100000000000001</v>
      </c>
      <c r="K13" s="187">
        <v>10.0016</v>
      </c>
      <c r="L13" s="63"/>
      <c r="M13" s="64">
        <f t="shared" si="0"/>
        <v>2025</v>
      </c>
      <c r="N13" s="65" t="s">
        <v>35</v>
      </c>
      <c r="O13" s="66" t="s">
        <v>17</v>
      </c>
      <c r="P13" s="67" cm="1">
        <f t="array" aca="1" ref="P13" ca="1">IF(INDIRECT(ADDRESS(ROW()*3-ROW($M$4)-ROW($F$4),COLUMN($E$2)))=0,"",INDIRECT(ADDRESS(ROW()*3-ROW($M$4)-ROW($F$4),COLUMN($E$2))))</f>
        <v>721.25</v>
      </c>
      <c r="Q13" s="68" cm="1">
        <f t="array" aca="1" ref="Q13" ca="1">IF(INDIRECT(ADDRESS(ROW()*3-ROW($M$4)-ROW($F$4),COLUMN(G$3)))=0,"",INDIRECT(ADDRESS(ROW()*3-ROW($M$4)-ROW($F$4),COLUMN(G$3))))</f>
        <v>10.4133</v>
      </c>
      <c r="R13" s="69" cm="1">
        <f t="array" aca="1" ref="R13" ca="1">IF(INDIRECT(ADDRESS(ROW()*3-ROW($M$4)-ROW($F$4),COLUMN(H$3)))=0,"",INDIRECT(ADDRESS(ROW()*3-ROW($M$4)-ROW($F$4),COLUMN(H$3))))</f>
        <v>4.2668999999999997</v>
      </c>
      <c r="S13" s="69" cm="1">
        <f t="array" aca="1" ref="S13" ca="1">IF(INDIRECT(ADDRESS(ROW()*3-ROW($M$4)-ROW($F$4),COLUMN(I$3)))=0,"",INDIRECT(ADDRESS(ROW()*3-ROW($M$4)-ROW($F$4),COLUMN(I$3))))</f>
        <v>6.0138999999999996</v>
      </c>
      <c r="T13" s="97" cm="1">
        <f t="array" aca="1" ref="T13" ca="1">IF(INDIRECT(ADDRESS(ROW()*3-ROW($M$4)-ROW($F$4),COLUMN(J$3)))=0,"",INDIRECT(ADDRESS(ROW()*3-ROW($M$4)-ROW($F$4),COLUMN(J$3))))</f>
        <v>0.13250000000000001</v>
      </c>
      <c r="U13" s="136" cm="1">
        <f t="array" aca="1" ref="U13" ca="1">IF(INDIRECT(ADDRESS(ROW()*3-ROW($M$4)-ROW($F$4),COLUMN(K$3)))=0,"",INDIRECT(ADDRESS(ROW()*3-ROW($M$4)-ROW($F$4),COLUMN(K$3))))</f>
        <v>9.8697999999999997</v>
      </c>
      <c r="V13" s="68" cm="1">
        <f t="array" aca="1" ref="V13" ca="1">IF(INDIRECT(ADDRESS(ROW()*3-ROW($M$4)-ROW($F$4)+1,COLUMN(G$3)))=0,"",INDIRECT(ADDRESS(ROW()*3-ROW($M$4)-ROW($F$4)+1,COLUMN(G$3))))</f>
        <v>10.6029</v>
      </c>
      <c r="W13" s="69" cm="1">
        <f t="array" aca="1" ref="W13" ca="1">IF(INDIRECT(ADDRESS(ROW()*3-ROW($M$4)-ROW($F$4)+1,COLUMN(H$3)))=0,"",INDIRECT(ADDRESS(ROW()*3-ROW($M$4)-ROW($F$4)+1,COLUMN(H$3))))</f>
        <v>4.3445999999999998</v>
      </c>
      <c r="X13" s="69" cm="1">
        <f t="array" aca="1" ref="X13" ca="1">IF(INDIRECT(ADDRESS(ROW()*3-ROW($M$4)-ROW($F$4)+1,COLUMN(I$3)))=0,"",INDIRECT(ADDRESS(ROW()*3-ROW($M$4)-ROW($F$4)+1,COLUMN(I$3))))</f>
        <v>6.1234000000000002</v>
      </c>
      <c r="Y13" s="97" cm="1">
        <f t="array" aca="1" ref="Y13" ca="1">IF(INDIRECT(ADDRESS(ROW()*3-ROW($M$4)-ROW($F$4)+1,COLUMN(J$3)))=0,"",INDIRECT(ADDRESS(ROW()*3-ROW($M$4)-ROW($F$4)+1,COLUMN(J$3))))</f>
        <v>0.13489999999999999</v>
      </c>
      <c r="Z13" s="136" cm="1">
        <f t="array" aca="1" ref="Z13" ca="1">IF(INDIRECT(ADDRESS(ROW()*3-ROW($M$4)-ROW($F$4)+1,COLUMN(K$3)))=0,"",INDIRECT(ADDRESS(ROW()*3-ROW($M$4)-ROW($F$4)+1,COLUMN(K$3))))</f>
        <v>10.052199999999999</v>
      </c>
      <c r="AA13" s="68" cm="1">
        <f t="array" aca="1" ref="AA13" ca="1">IF(INDIRECT(ADDRESS(ROW()*3-ROW($M$4)-ROW($F$4)+2,COLUMN(G$3)))=0,"",INDIRECT(ADDRESS(ROW()*3-ROW($M$4)-ROW($F$4)+2,COLUMN(G$3))))</f>
        <v>10.805099999999999</v>
      </c>
      <c r="AB13" s="69" cm="1">
        <f t="array" aca="1" ref="AB13" ca="1">IF(INDIRECT(ADDRESS(ROW()*3-ROW($M$4)-ROW($F$4)+2,COLUMN(H$3)))=0,"",INDIRECT(ADDRESS(ROW()*3-ROW($M$4)-ROW($F$4)+2,COLUMN(H$3))))</f>
        <v>4.4275000000000002</v>
      </c>
      <c r="AC13" s="69" cm="1">
        <f t="array" aca="1" ref="AC13" ca="1">IF(INDIRECT(ADDRESS(ROW()*3-ROW($M$4)-ROW($F$4)+2,COLUMN(I$3)))=0,"",INDIRECT(ADDRESS(ROW()*3-ROW($M$4)-ROW($F$4)+2,COLUMN(I$3))))</f>
        <v>6.2401</v>
      </c>
      <c r="AD13" s="97" cm="1">
        <f t="array" aca="1" ref="AD13" ca="1">IF(INDIRECT(ADDRESS(ROW()*3-ROW($M$4)-ROW($F$4)+2,COLUMN(J$3)))=0,"",INDIRECT(ADDRESS(ROW()*3-ROW($M$4)-ROW($F$4)+2,COLUMN(J$3))))</f>
        <v>0.13750000000000001</v>
      </c>
      <c r="AE13" s="130" cm="1">
        <f t="array" aca="1" ref="AE13" ca="1">IF(INDIRECT(ADDRESS(ROW()*3-ROW($M$4)-ROW($F$4)+2,COLUMN(K$3)))=0,"",INDIRECT(ADDRESS(ROW()*3-ROW($M$4)-ROW($F$4)+2,COLUMN(K$3))))</f>
        <v>10.2498</v>
      </c>
      <c r="AG13" s="63"/>
      <c r="AH13" s="63"/>
    </row>
    <row r="14" spans="1:46" ht="15" thickBot="1">
      <c r="A14" s="61" t="s">
        <v>21</v>
      </c>
      <c r="B14" s="196">
        <v>2.3114000000000001E-4</v>
      </c>
      <c r="C14" s="228"/>
      <c r="D14" s="228"/>
      <c r="E14" s="230"/>
      <c r="F14" s="61" t="s">
        <v>21</v>
      </c>
      <c r="G14" s="189">
        <v>11.26</v>
      </c>
      <c r="H14" s="190">
        <v>6.0082000000000004</v>
      </c>
      <c r="I14" s="190">
        <v>5.1184000000000003</v>
      </c>
      <c r="J14" s="190">
        <v>0.13339999999999999</v>
      </c>
      <c r="K14" s="187">
        <v>10.182600000000001</v>
      </c>
      <c r="L14" s="63"/>
      <c r="M14" s="64">
        <f t="shared" si="0"/>
        <v>2025</v>
      </c>
      <c r="N14" s="65" t="s">
        <v>17</v>
      </c>
      <c r="O14" s="66" t="s">
        <v>13</v>
      </c>
      <c r="P14" s="67" cm="1">
        <f t="array" aca="1" ref="P14" ca="1">IF(INDIRECT(ADDRESS(ROW()*3-ROW($M$4)-ROW($F$4),COLUMN($E$2)))=0,"",INDIRECT(ADDRESS(ROW()*3-ROW($M$4)-ROW($F$4),COLUMN($E$2))))</f>
        <v>720.93</v>
      </c>
      <c r="Q14" s="68" cm="1">
        <f t="array" aca="1" ref="Q14" ca="1">IF(INDIRECT(ADDRESS(ROW()*3-ROW($M$4)-ROW($F$4),COLUMN(G$3)))=0,"",INDIRECT(ADDRESS(ROW()*3-ROW($M$4)-ROW($F$4),COLUMN(G$3))))</f>
        <v>10.5054</v>
      </c>
      <c r="R14" s="69" cm="1">
        <f t="array" aca="1" ref="R14" ca="1">IF(INDIRECT(ADDRESS(ROW()*3-ROW($M$4)-ROW($F$4),COLUMN(H$3)))=0,"",INDIRECT(ADDRESS(ROW()*3-ROW($M$4)-ROW($F$4),COLUMN(H$3))))</f>
        <v>4.0797999999999996</v>
      </c>
      <c r="S14" s="69" cm="1">
        <f t="array" aca="1" ref="S14" ca="1">IF(INDIRECT(ADDRESS(ROW()*3-ROW($M$4)-ROW($F$4),COLUMN(I$3)))=0,"",INDIRECT(ADDRESS(ROW()*3-ROW($M$4)-ROW($F$4),COLUMN(I$3))))</f>
        <v>6.1894</v>
      </c>
      <c r="T14" s="97" cm="1">
        <f t="array" aca="1" ref="T14" ca="1">IF(INDIRECT(ADDRESS(ROW()*3-ROW($M$4)-ROW($F$4),COLUMN(J$3)))=0,"",INDIRECT(ADDRESS(ROW()*3-ROW($M$4)-ROW($F$4),COLUMN(J$3))))</f>
        <v>0.13619999999999999</v>
      </c>
      <c r="U14" s="136" cm="1">
        <f t="array" aca="1" ref="U14" ca="1">IF(INDIRECT(ADDRESS(ROW()*3-ROW($M$4)-ROW($F$4),COLUMN(K$3)))=0,"",INDIRECT(ADDRESS(ROW()*3-ROW($M$4)-ROW($F$4),COLUMN(K$3))))</f>
        <v>9.8175000000000008</v>
      </c>
      <c r="V14" s="68" cm="1">
        <f t="array" aca="1" ref="V14" ca="1">IF(INDIRECT(ADDRESS(ROW()*3-ROW($M$4)-ROW($F$4)+1,COLUMN(G$3)))=0,"",INDIRECT(ADDRESS(ROW()*3-ROW($M$4)-ROW($F$4)+1,COLUMN(G$3))))</f>
        <v>10.594799999999999</v>
      </c>
      <c r="W14" s="69" cm="1">
        <f t="array" aca="1" ref="W14" ca="1">IF(INDIRECT(ADDRESS(ROW()*3-ROW($M$4)-ROW($F$4)+1,COLUMN(H$3)))=0,"",INDIRECT(ADDRESS(ROW()*3-ROW($M$4)-ROW($F$4)+1,COLUMN(H$3))))</f>
        <v>4.1539999999999999</v>
      </c>
      <c r="X14" s="69" cm="1">
        <f t="array" aca="1" ref="X14" ca="1">IF(INDIRECT(ADDRESS(ROW()*3-ROW($M$4)-ROW($F$4)+1,COLUMN(I$3)))=0,"",INDIRECT(ADDRESS(ROW()*3-ROW($M$4)-ROW($F$4)+1,COLUMN(I$3))))</f>
        <v>6.3021000000000003</v>
      </c>
      <c r="Y14" s="97" cm="1">
        <f t="array" aca="1" ref="Y14" ca="1">IF(INDIRECT(ADDRESS(ROW()*3-ROW($M$4)-ROW($F$4)+1,COLUMN(J$3)))=0,"",INDIRECT(ADDRESS(ROW()*3-ROW($M$4)-ROW($F$4)+1,COLUMN(J$3))))</f>
        <v>0.13869999999999999</v>
      </c>
      <c r="Z14" s="136" cm="1">
        <f t="array" aca="1" ref="Z14" ca="1">IF(INDIRECT(ADDRESS(ROW()*3-ROW($M$4)-ROW($F$4)+1,COLUMN(K$3)))=0,"",INDIRECT(ADDRESS(ROW()*3-ROW($M$4)-ROW($F$4)+1,COLUMN(K$3))))</f>
        <v>9.9991000000000003</v>
      </c>
      <c r="AA14" s="68" cm="1">
        <f t="array" aca="1" ref="AA14" ca="1">IF(INDIRECT(ADDRESS(ROW()*3-ROW($M$4)-ROW($F$4)+2,COLUMN(G$3)))=0,"",INDIRECT(ADDRESS(ROW()*3-ROW($M$4)-ROW($F$4)+2,COLUMN(G$3))))</f>
        <v>10.796900000000001</v>
      </c>
      <c r="AB14" s="69" cm="1">
        <f t="array" aca="1" ref="AB14" ca="1">IF(INDIRECT(ADDRESS(ROW()*3-ROW($M$4)-ROW($F$4)+2,COLUMN(H$3)))=0,"",INDIRECT(ADDRESS(ROW()*3-ROW($M$4)-ROW($F$4)+2,COLUMN(H$3))))</f>
        <v>4.2333999999999996</v>
      </c>
      <c r="AC14" s="69" cm="1">
        <f t="array" aca="1" ref="AC14" ca="1">IF(INDIRECT(ADDRESS(ROW()*3-ROW($M$4)-ROW($F$4)+2,COLUMN(I$3)))=0,"",INDIRECT(ADDRESS(ROW()*3-ROW($M$4)-ROW($F$4)+2,COLUMN(I$3))))</f>
        <v>6.4222000000000001</v>
      </c>
      <c r="AD14" s="97" cm="1">
        <f t="array" aca="1" ref="AD14" ca="1">IF(INDIRECT(ADDRESS(ROW()*3-ROW($M$4)-ROW($F$4)+2,COLUMN(J$3)))=0,"",INDIRECT(ADDRESS(ROW()*3-ROW($M$4)-ROW($F$4)+2,COLUMN(J$3))))</f>
        <v>0.14130000000000001</v>
      </c>
      <c r="AE14" s="130" cm="1">
        <f t="array" aca="1" ref="AE14" ca="1">IF(INDIRECT(ADDRESS(ROW()*3-ROW($M$4)-ROW($F$4)+2,COLUMN(K$3)))=0,"",INDIRECT(ADDRESS(ROW()*3-ROW($M$4)-ROW($F$4)+2,COLUMN(K$3))))</f>
        <v>10.196199999999999</v>
      </c>
      <c r="AG14" s="63"/>
      <c r="AH14" s="63"/>
    </row>
    <row r="15" spans="1:46" ht="15" thickBot="1">
      <c r="A15" s="61" t="s">
        <v>22</v>
      </c>
      <c r="B15" s="196">
        <v>2.3541999999999999E-4</v>
      </c>
      <c r="C15" s="228"/>
      <c r="D15" s="228"/>
      <c r="E15" s="230"/>
      <c r="F15" s="61" t="s">
        <v>22</v>
      </c>
      <c r="G15" s="189">
        <v>11.468500000000001</v>
      </c>
      <c r="H15" s="190">
        <v>6.1196000000000002</v>
      </c>
      <c r="I15" s="190">
        <v>5.2130999999999998</v>
      </c>
      <c r="J15" s="190">
        <v>0.1358</v>
      </c>
      <c r="K15" s="187">
        <v>10.3813</v>
      </c>
      <c r="L15" s="63"/>
      <c r="M15" s="64">
        <f t="shared" si="0"/>
        <v>2025</v>
      </c>
      <c r="N15" s="65" t="s">
        <v>13</v>
      </c>
      <c r="O15" s="66" t="s">
        <v>14</v>
      </c>
      <c r="P15" s="67" cm="1">
        <f t="array" aca="1" ref="P15" ca="1">IF(INDIRECT(ADDRESS(ROW()*3-ROW($M$4)-ROW($F$4),COLUMN($E$2)))=0,"",INDIRECT(ADDRESS(ROW()*3-ROW($M$4)-ROW($F$4),COLUMN($E$2))))</f>
        <v>713.43</v>
      </c>
      <c r="Q15" s="68" cm="1">
        <f t="array" aca="1" ref="Q15" ca="1">IF(INDIRECT(ADDRESS(ROW()*3-ROW($M$4)-ROW($F$4),COLUMN(G$3)))=0,"",INDIRECT(ADDRESS(ROW()*3-ROW($M$4)-ROW($F$4),COLUMN(G$3))))</f>
        <v>10.220000000000001</v>
      </c>
      <c r="R15" s="69" cm="1">
        <f t="array" aca="1" ref="R15" ca="1">IF(INDIRECT(ADDRESS(ROW()*3-ROW($M$4)-ROW($F$4),COLUMN(H$3)))=0,"",INDIRECT(ADDRESS(ROW()*3-ROW($M$4)-ROW($F$4),COLUMN(H$3))))</f>
        <v>3.7930999999999999</v>
      </c>
      <c r="S15" s="69" cm="1">
        <f t="array" aca="1" ref="S15" ca="1">IF(INDIRECT(ADDRESS(ROW()*3-ROW($M$4)-ROW($F$4),COLUMN(I$3)))=0,"",INDIRECT(ADDRESS(ROW()*3-ROW($M$4)-ROW($F$4),COLUMN(I$3))))</f>
        <v>6.3042999999999996</v>
      </c>
      <c r="T15" s="97" cm="1">
        <f t="array" aca="1" ref="T15" ca="1">IF(INDIRECT(ADDRESS(ROW()*3-ROW($M$4)-ROW($F$4),COLUMN(J$3)))=0,"",INDIRECT(ADDRESS(ROW()*3-ROW($M$4)-ROW($F$4),COLUMN(J$3))))</f>
        <v>0.1226</v>
      </c>
      <c r="U15" s="136" cm="1">
        <f t="array" aca="1" ref="U15" ca="1">IF(INDIRECT(ADDRESS(ROW()*3-ROW($M$4)-ROW($F$4),COLUMN(K$3)))=0,"",INDIRECT(ADDRESS(ROW()*3-ROW($M$4)-ROW($F$4),COLUMN(K$3))))</f>
        <v>9.5373999999999999</v>
      </c>
      <c r="V15" s="68" cm="1">
        <f t="array" aca="1" ref="V15" ca="1">IF(INDIRECT(ADDRESS(ROW()*3-ROW($M$4)-ROW($F$4)+1,COLUMN(G$3)))=0,"",INDIRECT(ADDRESS(ROW()*3-ROW($M$4)-ROW($F$4)+1,COLUMN(G$3))))</f>
        <v>10.406000000000001</v>
      </c>
      <c r="W15" s="69" cm="1">
        <f t="array" aca="1" ref="W15" ca="1">IF(INDIRECT(ADDRESS(ROW()*3-ROW($M$4)-ROW($F$4)+1,COLUMN(H$3)))=0,"",INDIRECT(ADDRESS(ROW()*3-ROW($M$4)-ROW($F$4)+1,COLUMN(H$3))))</f>
        <v>3.8620999999999999</v>
      </c>
      <c r="X15" s="69" cm="1">
        <f t="array" aca="1" ref="X15" ca="1">IF(INDIRECT(ADDRESS(ROW()*3-ROW($M$4)-ROW($F$4)+1,COLUMN(I$3)))=0,"",INDIRECT(ADDRESS(ROW()*3-ROW($M$4)-ROW($F$4)+1,COLUMN(I$3))))</f>
        <v>6.4191000000000003</v>
      </c>
      <c r="Y15" s="97" cm="1">
        <f t="array" aca="1" ref="Y15" ca="1">IF(INDIRECT(ADDRESS(ROW()*3-ROW($M$4)-ROW($F$4)+1,COLUMN(J$3)))=0,"",INDIRECT(ADDRESS(ROW()*3-ROW($M$4)-ROW($F$4)+1,COLUMN(J$3))))</f>
        <v>0.12479999999999999</v>
      </c>
      <c r="Z15" s="136" cm="1">
        <f t="array" aca="1" ref="Z15" ca="1">IF(INDIRECT(ADDRESS(ROW()*3-ROW($M$4)-ROW($F$4)+1,COLUMN(K$3)))=0,"",INDIRECT(ADDRESS(ROW()*3-ROW($M$4)-ROW($F$4)+1,COLUMN(K$3))))</f>
        <v>9.7144999999999992</v>
      </c>
      <c r="AA15" s="68" cm="1">
        <f t="array" aca="1" ref="AA15" ca="1">IF(INDIRECT(ADDRESS(ROW()*3-ROW($M$4)-ROW($F$4)+2,COLUMN(G$3)))=0,"",INDIRECT(ADDRESS(ROW()*3-ROW($M$4)-ROW($F$4)+2,COLUMN(G$3))))</f>
        <v>10.6045</v>
      </c>
      <c r="AB15" s="69" cm="1">
        <f t="array" aca="1" ref="AB15" ca="1">IF(INDIRECT(ADDRESS(ROW()*3-ROW($M$4)-ROW($F$4)+2,COLUMN(H$3)))=0,"",INDIRECT(ADDRESS(ROW()*3-ROW($M$4)-ROW($F$4)+2,COLUMN(H$3))))</f>
        <v>3.9358</v>
      </c>
      <c r="AC15" s="69" cm="1">
        <f t="array" aca="1" ref="AC15" ca="1">IF(INDIRECT(ADDRESS(ROW()*3-ROW($M$4)-ROW($F$4)+2,COLUMN(I$3)))=0,"",INDIRECT(ADDRESS(ROW()*3-ROW($M$4)-ROW($F$4)+2,COLUMN(I$3))))</f>
        <v>6.5415000000000001</v>
      </c>
      <c r="AD15" s="97" cm="1">
        <f t="array" aca="1" ref="AD15" ca="1">IF(INDIRECT(ADDRESS(ROW()*3-ROW($M$4)-ROW($F$4)+2,COLUMN(J$3)))=0,"",INDIRECT(ADDRESS(ROW()*3-ROW($M$4)-ROW($F$4)+2,COLUMN(J$3))))</f>
        <v>0.12720000000000001</v>
      </c>
      <c r="AE15" s="130" cm="1">
        <f t="array" aca="1" ref="AE15" ca="1">IF(INDIRECT(ADDRESS(ROW()*3-ROW($M$4)-ROW($F$4)+2,COLUMN(K$3)))=0,"",INDIRECT(ADDRESS(ROW()*3-ROW($M$4)-ROW($F$4)+2,COLUMN(K$3))))</f>
        <v>9.9074000000000009</v>
      </c>
      <c r="AG15" s="63" t="s">
        <v>52</v>
      </c>
      <c r="AH15" s="63" t="s">
        <v>52</v>
      </c>
      <c r="AI15" s="52" t="s">
        <v>52</v>
      </c>
      <c r="AJ15" s="52" t="s">
        <v>52</v>
      </c>
      <c r="AL15" s="52" t="s">
        <v>52</v>
      </c>
      <c r="AM15" s="52" t="s">
        <v>52</v>
      </c>
      <c r="AN15" s="52" t="s">
        <v>52</v>
      </c>
      <c r="AO15" s="52" t="s">
        <v>52</v>
      </c>
      <c r="AQ15" s="52" t="s">
        <v>52</v>
      </c>
      <c r="AR15" s="52" t="s">
        <v>52</v>
      </c>
      <c r="AS15" s="52" t="s">
        <v>52</v>
      </c>
      <c r="AT15" s="52" t="s">
        <v>52</v>
      </c>
    </row>
    <row r="16" spans="1:46" ht="15" thickBot="1">
      <c r="A16" s="61" t="s">
        <v>20</v>
      </c>
      <c r="B16" s="195">
        <v>2.5091000000000002E-4</v>
      </c>
      <c r="C16" s="228" t="s">
        <v>7</v>
      </c>
      <c r="D16" s="228" t="s">
        <v>8</v>
      </c>
      <c r="E16" s="229">
        <v>754.06</v>
      </c>
      <c r="F16" s="61" t="s">
        <v>20</v>
      </c>
      <c r="G16" s="189">
        <v>11.392799999999999</v>
      </c>
      <c r="H16" s="190">
        <v>6.1280000000000001</v>
      </c>
      <c r="I16" s="190">
        <v>5.1132999999999997</v>
      </c>
      <c r="J16" s="190">
        <v>0.1515</v>
      </c>
      <c r="K16" s="187">
        <v>10.235900000000001</v>
      </c>
      <c r="L16" s="63"/>
      <c r="M16" s="72">
        <f t="shared" si="0"/>
        <v>2025</v>
      </c>
      <c r="N16" s="73" t="s">
        <v>14</v>
      </c>
      <c r="O16" s="74" t="s">
        <v>54</v>
      </c>
      <c r="P16" s="75" cm="1">
        <f t="array" aca="1" ref="P16" ca="1">IF(INDIRECT(ADDRESS(ROW()*3-ROW($M$4)-ROW($F$4),COLUMN($E$2)))=0,"",INDIRECT(ADDRESS(ROW()*3-ROW($M$4)-ROW($F$4),COLUMN($E$2))))</f>
        <v>727.89</v>
      </c>
      <c r="Q16" s="76" cm="1">
        <f t="array" aca="1" ref="Q16" ca="1">IF(INDIRECT(ADDRESS(ROW()*3-ROW($M$4)-ROW($F$4),COLUMN(G$3)))=0,"",INDIRECT(ADDRESS(ROW()*3-ROW($M$4)-ROW($F$4),COLUMN(G$3))))</f>
        <v>10.577400000000001</v>
      </c>
      <c r="R16" s="77" cm="1">
        <f t="array" aca="1" ref="R16" ca="1">IF(INDIRECT(ADDRESS(ROW()*3-ROW($M$4)-ROW($F$4),COLUMN(H$3)))=0,"",INDIRECT(ADDRESS(ROW()*3-ROW($M$4)-ROW($F$4),COLUMN(H$3))))</f>
        <v>3.9474999999999998</v>
      </c>
      <c r="S16" s="77" cm="1">
        <f t="array" aca="1" ref="S16" ca="1">IF(INDIRECT(ADDRESS(ROW()*3-ROW($M$4)-ROW($F$4),COLUMN(I$3)))=0,"",INDIRECT(ADDRESS(ROW()*3-ROW($M$4)-ROW($F$4),COLUMN(I$3))))</f>
        <v>6.4985999999999997</v>
      </c>
      <c r="T16" s="100" cm="1">
        <f t="array" aca="1" ref="T16" ca="1">IF(INDIRECT(ADDRESS(ROW()*3-ROW($M$4)-ROW($F$4),COLUMN(J$3)))=0,"",INDIRECT(ADDRESS(ROW()*3-ROW($M$4)-ROW($F$4),COLUMN(J$3))))</f>
        <v>0.1313</v>
      </c>
      <c r="U16" s="138" cm="1">
        <f t="array" aca="1" ref="U16" ca="1">IF(INDIRECT(ADDRESS(ROW()*3-ROW($M$4)-ROW($F$4),COLUMN(K$3)))=0,"",INDIRECT(ADDRESS(ROW()*3-ROW($M$4)-ROW($F$4),COLUMN(K$3))))</f>
        <v>9.5554000000000006</v>
      </c>
      <c r="V16" s="76" cm="1">
        <f t="array" aca="1" ref="V16" ca="1">IF(INDIRECT(ADDRESS(ROW()*3-ROW($M$4)-ROW($F$4)+1,COLUMN(G$3)))=0,"",INDIRECT(ADDRESS(ROW()*3-ROW($M$4)-ROW($F$4)+1,COLUMN(G$3))))</f>
        <v>10.77</v>
      </c>
      <c r="W16" s="77" cm="1">
        <f t="array" aca="1" ref="W16" ca="1">IF(INDIRECT(ADDRESS(ROW()*3-ROW($M$4)-ROW($F$4)+1,COLUMN(H$3)))=0,"",INDIRECT(ADDRESS(ROW()*3-ROW($M$4)-ROW($F$4)+1,COLUMN(H$3))))</f>
        <v>4.0194000000000001</v>
      </c>
      <c r="X16" s="77" cm="1">
        <f t="array" aca="1" ref="X16" ca="1">IF(INDIRECT(ADDRESS(ROW()*3-ROW($M$4)-ROW($F$4)+1,COLUMN(I$3)))=0,"",INDIRECT(ADDRESS(ROW()*3-ROW($M$4)-ROW($F$4)+1,COLUMN(I$3))))</f>
        <v>6.6169000000000002</v>
      </c>
      <c r="Y16" s="100" cm="1">
        <f t="array" aca="1" ref="Y16" ca="1">IF(INDIRECT(ADDRESS(ROW()*3-ROW($M$4)-ROW($F$4)+1,COLUMN(J$3)))=0,"",INDIRECT(ADDRESS(ROW()*3-ROW($M$4)-ROW($F$4)+1,COLUMN(J$3))))</f>
        <v>0.13370000000000001</v>
      </c>
      <c r="Z16" s="138" cm="1">
        <f t="array" aca="1" ref="Z16" ca="1">IF(INDIRECT(ADDRESS(ROW()*3-ROW($M$4)-ROW($F$4)+1,COLUMN(K$3)))=0,"",INDIRECT(ADDRESS(ROW()*3-ROW($M$4)-ROW($F$4)+1,COLUMN(K$3))))</f>
        <v>9.7344000000000008</v>
      </c>
      <c r="AA16" s="76" cm="1">
        <f t="array" aca="1" ref="AA16" ca="1">IF(INDIRECT(ADDRESS(ROW()*3-ROW($M$4)-ROW($F$4)+2,COLUMN(G$3)))=0,"",INDIRECT(ADDRESS(ROW()*3-ROW($M$4)-ROW($F$4)+2,COLUMN(G$3))))</f>
        <v>10.9754</v>
      </c>
      <c r="AB16" s="77" cm="1">
        <f t="array" aca="1" ref="AB16" ca="1">IF(INDIRECT(ADDRESS(ROW()*3-ROW($M$4)-ROW($F$4)+2,COLUMN(H$3)))=0,"",INDIRECT(ADDRESS(ROW()*3-ROW($M$4)-ROW($F$4)+2,COLUMN(H$3))))</f>
        <v>4.0960999999999999</v>
      </c>
      <c r="AC16" s="77" cm="1">
        <f t="array" aca="1" ref="AC16" ca="1">IF(INDIRECT(ADDRESS(ROW()*3-ROW($M$4)-ROW($F$4)+2,COLUMN(I$3)))=0,"",INDIRECT(ADDRESS(ROW()*3-ROW($M$4)-ROW($F$4)+2,COLUMN(I$3))))</f>
        <v>6.7431000000000001</v>
      </c>
      <c r="AD16" s="100" cm="1">
        <f t="array" aca="1" ref="AD16" ca="1">IF(INDIRECT(ADDRESS(ROW()*3-ROW($M$4)-ROW($F$4)+2,COLUMN(J$3)))=0,"",INDIRECT(ADDRESS(ROW()*3-ROW($M$4)-ROW($F$4)+2,COLUMN(J$3))))</f>
        <v>0.13619999999999999</v>
      </c>
      <c r="AE16" s="131" cm="1">
        <f t="array" aca="1" ref="AE16" ca="1">IF(INDIRECT(ADDRESS(ROW()*3-ROW($M$4)-ROW($F$4)+2,COLUMN(K$3)))=0,"",INDIRECT(ADDRESS(ROW()*3-ROW($M$4)-ROW($F$4)+2,COLUMN(K$3))))</f>
        <v>9.9307999999999996</v>
      </c>
      <c r="AG16" s="63" t="s">
        <v>52</v>
      </c>
      <c r="AH16" s="63" t="s">
        <v>52</v>
      </c>
      <c r="AI16" s="52" t="s">
        <v>52</v>
      </c>
      <c r="AJ16" s="52" t="s">
        <v>52</v>
      </c>
      <c r="AL16" s="52" t="s">
        <v>52</v>
      </c>
      <c r="AM16" s="52" t="s">
        <v>52</v>
      </c>
      <c r="AN16" s="52" t="s">
        <v>52</v>
      </c>
      <c r="AO16" s="52" t="s">
        <v>52</v>
      </c>
      <c r="AQ16" s="52" t="s">
        <v>52</v>
      </c>
      <c r="AR16" s="52" t="s">
        <v>52</v>
      </c>
      <c r="AS16" s="52" t="s">
        <v>52</v>
      </c>
      <c r="AT16" s="52" t="s">
        <v>52</v>
      </c>
    </row>
    <row r="17" spans="1:48" ht="15" thickBot="1">
      <c r="A17" s="61" t="s">
        <v>21</v>
      </c>
      <c r="B17" s="195">
        <v>2.5535E-4</v>
      </c>
      <c r="C17" s="228"/>
      <c r="D17" s="228"/>
      <c r="E17" s="229"/>
      <c r="F17" s="61" t="s">
        <v>21</v>
      </c>
      <c r="G17" s="189">
        <v>11.5944</v>
      </c>
      <c r="H17" s="190">
        <v>6.2363999999999997</v>
      </c>
      <c r="I17" s="190">
        <v>5.2038000000000002</v>
      </c>
      <c r="J17" s="190">
        <v>0.1542</v>
      </c>
      <c r="K17" s="187">
        <v>10.421099999999999</v>
      </c>
      <c r="L17" s="63"/>
      <c r="AG17" s="63"/>
      <c r="AH17" s="63"/>
    </row>
    <row r="18" spans="1:48" ht="16" thickBot="1">
      <c r="A18" s="61" t="s">
        <v>22</v>
      </c>
      <c r="B18" s="195">
        <v>2.6007999999999999E-4</v>
      </c>
      <c r="C18" s="228"/>
      <c r="D18" s="228"/>
      <c r="E18" s="229"/>
      <c r="F18" s="61" t="s">
        <v>22</v>
      </c>
      <c r="G18" s="189">
        <v>11.809200000000001</v>
      </c>
      <c r="H18" s="190">
        <v>6.3518999999999997</v>
      </c>
      <c r="I18" s="190">
        <v>5.3002000000000002</v>
      </c>
      <c r="J18" s="190">
        <v>0.15709999999999999</v>
      </c>
      <c r="K18" s="187">
        <v>10.6249</v>
      </c>
      <c r="L18" s="63"/>
      <c r="M18" s="16" t="str">
        <f>"Αναπροσαρμογή Καυσίμων " &amp; M4 &amp; " - Ψηλή Τάση  (c/kWh)"</f>
        <v>Αναπροσαρμογή Καυσίμων 2025 - Ψηλή Τάση  (c/kWh)</v>
      </c>
      <c r="W18" s="16" t="str">
        <f>"Αναπροσαρμογή Καυσίμων " &amp; M4 &amp; " - Χαμηλή Τάση (c/kWh)"</f>
        <v>Αναπροσαρμογή Καυσίμων 2025 - Χαμηλή Τάση (c/kWh)</v>
      </c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</row>
    <row r="19" spans="1:48" ht="15" thickBot="1">
      <c r="A19" s="61" t="s">
        <v>20</v>
      </c>
      <c r="B19" s="195">
        <v>2.5091000000000002E-4</v>
      </c>
      <c r="C19" s="228" t="s">
        <v>8</v>
      </c>
      <c r="D19" s="228" t="s">
        <v>9</v>
      </c>
      <c r="E19" s="230">
        <v>746.36</v>
      </c>
      <c r="F19" s="61" t="s">
        <v>20</v>
      </c>
      <c r="G19" s="189">
        <v>11.1996</v>
      </c>
      <c r="H19" s="190">
        <v>5.4901999999999997</v>
      </c>
      <c r="I19" s="190">
        <v>5.5683999999999996</v>
      </c>
      <c r="J19" s="190">
        <v>0.14099999999999999</v>
      </c>
      <c r="K19" s="187">
        <v>10.2057</v>
      </c>
      <c r="L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</row>
    <row r="20" spans="1:48" ht="15" thickBot="1">
      <c r="A20" s="61" t="s">
        <v>21</v>
      </c>
      <c r="B20" s="195">
        <v>2.5535E-4</v>
      </c>
      <c r="C20" s="228"/>
      <c r="D20" s="228"/>
      <c r="E20" s="230"/>
      <c r="F20" s="61" t="s">
        <v>21</v>
      </c>
      <c r="G20" s="189">
        <v>11.3978</v>
      </c>
      <c r="H20" s="190">
        <v>5.5872999999999999</v>
      </c>
      <c r="I20" s="190">
        <v>5.6669999999999998</v>
      </c>
      <c r="J20" s="190">
        <v>0.14349999999999999</v>
      </c>
      <c r="K20" s="187">
        <v>10.39</v>
      </c>
      <c r="L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</row>
    <row r="21" spans="1:48" ht="15" thickBot="1">
      <c r="A21" s="61" t="s">
        <v>22</v>
      </c>
      <c r="B21" s="195">
        <v>2.6007999999999999E-4</v>
      </c>
      <c r="C21" s="228"/>
      <c r="D21" s="228"/>
      <c r="E21" s="230"/>
      <c r="F21" s="61" t="s">
        <v>22</v>
      </c>
      <c r="G21" s="189">
        <v>11.6089</v>
      </c>
      <c r="H21" s="190">
        <v>5.6906999999999996</v>
      </c>
      <c r="I21" s="190">
        <v>5.7720000000000002</v>
      </c>
      <c r="J21" s="190">
        <v>0.1462</v>
      </c>
      <c r="K21" s="187">
        <v>10.591799999999999</v>
      </c>
      <c r="L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</row>
    <row r="22" spans="1:48" ht="15" thickBot="1">
      <c r="A22" s="61" t="s">
        <v>20</v>
      </c>
      <c r="B22" s="195">
        <v>2.5091000000000002E-4</v>
      </c>
      <c r="C22" s="228" t="s">
        <v>9</v>
      </c>
      <c r="D22" s="228" t="s">
        <v>10</v>
      </c>
      <c r="E22" s="231">
        <v>720.89</v>
      </c>
      <c r="F22" s="61" t="s">
        <v>20</v>
      </c>
      <c r="G22" s="189">
        <v>10.560600000000001</v>
      </c>
      <c r="H22" s="190">
        <v>4.5834000000000001</v>
      </c>
      <c r="I22" s="190">
        <v>5.8617999999999997</v>
      </c>
      <c r="J22" s="190">
        <v>0.1154</v>
      </c>
      <c r="K22" s="187">
        <v>9.7802000000000007</v>
      </c>
      <c r="L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</row>
    <row r="23" spans="1:48" ht="15" thickBot="1">
      <c r="A23" s="61" t="s">
        <v>21</v>
      </c>
      <c r="B23" s="195">
        <v>2.5535E-4</v>
      </c>
      <c r="C23" s="228"/>
      <c r="D23" s="228"/>
      <c r="E23" s="229"/>
      <c r="F23" s="61" t="s">
        <v>21</v>
      </c>
      <c r="G23" s="189">
        <v>10.747400000000001</v>
      </c>
      <c r="H23" s="190">
        <v>4.6643999999999997</v>
      </c>
      <c r="I23" s="190">
        <v>5.9654999999999996</v>
      </c>
      <c r="J23" s="190">
        <v>0.11749999999999999</v>
      </c>
      <c r="K23" s="187">
        <v>9.9563000000000006</v>
      </c>
      <c r="L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</row>
    <row r="24" spans="1:48" ht="15" thickBot="1">
      <c r="A24" s="61" t="s">
        <v>24</v>
      </c>
      <c r="B24" s="195">
        <v>2.6007999999999999E-4</v>
      </c>
      <c r="C24" s="228"/>
      <c r="D24" s="228"/>
      <c r="E24" s="229"/>
      <c r="F24" s="61" t="s">
        <v>22</v>
      </c>
      <c r="G24" s="189">
        <v>10.9465</v>
      </c>
      <c r="H24" s="190">
        <v>4.7508999999999997</v>
      </c>
      <c r="I24" s="190">
        <v>6.0759999999999996</v>
      </c>
      <c r="J24" s="190">
        <v>0.1196</v>
      </c>
      <c r="K24" s="187">
        <v>10.1488</v>
      </c>
      <c r="L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</row>
    <row r="25" spans="1:48" ht="15" thickBot="1">
      <c r="A25" s="61" t="s">
        <v>20</v>
      </c>
      <c r="B25" s="200">
        <v>2.4719999999999999E-4</v>
      </c>
      <c r="C25" s="228" t="s">
        <v>10</v>
      </c>
      <c r="D25" s="228" t="s">
        <v>11</v>
      </c>
      <c r="E25" s="231">
        <v>694.67</v>
      </c>
      <c r="F25" s="61" t="s">
        <v>20</v>
      </c>
      <c r="G25" s="189">
        <v>9.7561999999999998</v>
      </c>
      <c r="H25" s="190">
        <v>4.1536999999999997</v>
      </c>
      <c r="I25" s="190">
        <v>5.4798999999999998</v>
      </c>
      <c r="J25" s="190">
        <v>0.1226</v>
      </c>
      <c r="K25" s="187">
        <v>9.1347000000000005</v>
      </c>
      <c r="L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</row>
    <row r="26" spans="1:48" ht="15" thickBot="1">
      <c r="A26" s="61" t="s">
        <v>21</v>
      </c>
      <c r="B26" s="200">
        <v>2.5169999999999999E-4</v>
      </c>
      <c r="C26" s="228"/>
      <c r="D26" s="228"/>
      <c r="E26" s="229"/>
      <c r="F26" s="61" t="s">
        <v>21</v>
      </c>
      <c r="G26" s="189">
        <v>9.9337999999999997</v>
      </c>
      <c r="H26" s="190">
        <v>4.2293000000000003</v>
      </c>
      <c r="I26" s="190">
        <v>5.5796999999999999</v>
      </c>
      <c r="J26" s="190">
        <v>0.12479999999999999</v>
      </c>
      <c r="K26" s="187">
        <v>9.3043999999999993</v>
      </c>
      <c r="L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 ht="15" thickBot="1">
      <c r="A27" s="61" t="s">
        <v>22</v>
      </c>
      <c r="B27" s="200">
        <v>2.565E-4</v>
      </c>
      <c r="C27" s="228"/>
      <c r="D27" s="228"/>
      <c r="E27" s="229"/>
      <c r="F27" s="61" t="s">
        <v>22</v>
      </c>
      <c r="G27" s="189">
        <v>10.1233</v>
      </c>
      <c r="H27" s="190">
        <v>4.3099999999999996</v>
      </c>
      <c r="I27" s="190">
        <v>5.6860999999999997</v>
      </c>
      <c r="J27" s="190">
        <v>0.12720000000000001</v>
      </c>
      <c r="K27" s="187">
        <v>9.4893000000000001</v>
      </c>
      <c r="L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</row>
    <row r="28" spans="1:48" ht="15" thickBot="1">
      <c r="A28" s="61" t="s">
        <v>20</v>
      </c>
      <c r="B28" s="200">
        <v>2.4719999999999999E-4</v>
      </c>
      <c r="C28" s="228" t="s">
        <v>11</v>
      </c>
      <c r="D28" s="228" t="s">
        <v>12</v>
      </c>
      <c r="E28" s="231">
        <v>707.39</v>
      </c>
      <c r="F28" s="61" t="s">
        <v>20</v>
      </c>
      <c r="G28" s="189">
        <v>10.0707</v>
      </c>
      <c r="H28" s="190">
        <v>4.3063000000000002</v>
      </c>
      <c r="I28" s="190">
        <v>5.6386000000000003</v>
      </c>
      <c r="J28" s="190">
        <v>0.1258</v>
      </c>
      <c r="K28" s="187">
        <v>9.3932000000000002</v>
      </c>
      <c r="L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ht="15" thickBot="1">
      <c r="A29" s="61" t="s">
        <v>25</v>
      </c>
      <c r="B29" s="200">
        <v>2.5169999999999999E-4</v>
      </c>
      <c r="C29" s="228"/>
      <c r="D29" s="228"/>
      <c r="E29" s="229"/>
      <c r="F29" s="61" t="s">
        <v>21</v>
      </c>
      <c r="G29" s="189">
        <v>10.254</v>
      </c>
      <c r="H29" s="190">
        <v>4.3845999999999998</v>
      </c>
      <c r="I29" s="190">
        <v>5.7412999999999998</v>
      </c>
      <c r="J29" s="190">
        <v>0.12809999999999999</v>
      </c>
      <c r="K29" s="187">
        <v>9.5677000000000003</v>
      </c>
      <c r="L29" s="63"/>
      <c r="AG29" s="63"/>
      <c r="AH29" s="63"/>
    </row>
    <row r="30" spans="1:48" ht="15" thickBot="1">
      <c r="A30" s="61" t="s">
        <v>26</v>
      </c>
      <c r="B30" s="200">
        <v>2.565E-4</v>
      </c>
      <c r="C30" s="228"/>
      <c r="D30" s="228"/>
      <c r="E30" s="229"/>
      <c r="F30" s="61" t="s">
        <v>22</v>
      </c>
      <c r="G30" s="189">
        <v>10.4496</v>
      </c>
      <c r="H30" s="190">
        <v>4.4682000000000004</v>
      </c>
      <c r="I30" s="190">
        <v>5.8507999999999996</v>
      </c>
      <c r="J30" s="190">
        <v>0.13059999999999999</v>
      </c>
      <c r="K30" s="187">
        <v>9.7578999999999994</v>
      </c>
      <c r="L30" s="63"/>
      <c r="AG30" s="63"/>
      <c r="AH30" s="63"/>
    </row>
    <row r="31" spans="1:48" ht="15" thickBot="1">
      <c r="A31" s="61" t="s">
        <v>20</v>
      </c>
      <c r="B31" s="200">
        <v>2.4719999999999999E-4</v>
      </c>
      <c r="C31" s="228" t="s">
        <v>12</v>
      </c>
      <c r="D31" s="228" t="s">
        <v>17</v>
      </c>
      <c r="E31" s="229">
        <v>721.25</v>
      </c>
      <c r="F31" s="61" t="s">
        <v>20</v>
      </c>
      <c r="G31" s="189">
        <v>10.4133</v>
      </c>
      <c r="H31" s="190">
        <v>4.2668999999999997</v>
      </c>
      <c r="I31" s="190">
        <v>6.0138999999999996</v>
      </c>
      <c r="J31" s="190">
        <v>0.13250000000000001</v>
      </c>
      <c r="K31" s="187">
        <v>9.8697999999999997</v>
      </c>
      <c r="L31" s="63"/>
      <c r="AG31" s="63"/>
      <c r="AH31" s="63"/>
    </row>
    <row r="32" spans="1:48" ht="15" thickBot="1">
      <c r="A32" s="61" t="s">
        <v>25</v>
      </c>
      <c r="B32" s="200">
        <v>2.5169999999999999E-4</v>
      </c>
      <c r="C32" s="228"/>
      <c r="D32" s="228"/>
      <c r="E32" s="229"/>
      <c r="F32" s="61" t="s">
        <v>21</v>
      </c>
      <c r="G32" s="189">
        <v>10.6029</v>
      </c>
      <c r="H32" s="190">
        <v>4.3445999999999998</v>
      </c>
      <c r="I32" s="190">
        <v>6.1234000000000002</v>
      </c>
      <c r="J32" s="190">
        <v>0.13489999999999999</v>
      </c>
      <c r="K32" s="187">
        <v>10.052199999999999</v>
      </c>
      <c r="L32" s="63"/>
      <c r="AG32" s="63"/>
      <c r="AH32" s="63"/>
    </row>
    <row r="33" spans="1:34" ht="15" thickBot="1">
      <c r="A33" s="61" t="s">
        <v>26</v>
      </c>
      <c r="B33" s="200">
        <v>2.565E-4</v>
      </c>
      <c r="C33" s="228"/>
      <c r="D33" s="228"/>
      <c r="E33" s="229"/>
      <c r="F33" s="61" t="s">
        <v>22</v>
      </c>
      <c r="G33" s="189">
        <v>10.805099999999999</v>
      </c>
      <c r="H33" s="190">
        <v>4.4275000000000002</v>
      </c>
      <c r="I33" s="190">
        <v>6.2401</v>
      </c>
      <c r="J33" s="190">
        <v>0.13750000000000001</v>
      </c>
      <c r="K33" s="187">
        <v>10.2498</v>
      </c>
      <c r="L33" s="63"/>
      <c r="AG33" s="63"/>
      <c r="AH33" s="63"/>
    </row>
    <row r="34" spans="1:34" ht="15" thickBot="1">
      <c r="A34" s="61" t="s">
        <v>20</v>
      </c>
      <c r="B34" s="200">
        <v>2.4719999999999999E-4</v>
      </c>
      <c r="C34" s="228" t="s">
        <v>17</v>
      </c>
      <c r="D34" s="228" t="s">
        <v>30</v>
      </c>
      <c r="E34" s="230">
        <v>720.93</v>
      </c>
      <c r="F34" s="61" t="s">
        <v>20</v>
      </c>
      <c r="G34" s="189">
        <v>10.5054</v>
      </c>
      <c r="H34" s="190">
        <v>4.0797999999999996</v>
      </c>
      <c r="I34" s="190">
        <v>6.1894</v>
      </c>
      <c r="J34" s="190">
        <v>0.13619999999999999</v>
      </c>
      <c r="K34" s="187">
        <v>9.8175000000000008</v>
      </c>
      <c r="L34" s="63"/>
      <c r="AG34" s="63"/>
      <c r="AH34" s="63"/>
    </row>
    <row r="35" spans="1:34" ht="15" thickBot="1">
      <c r="A35" s="61" t="s">
        <v>25</v>
      </c>
      <c r="B35" s="200">
        <v>2.5169999999999999E-4</v>
      </c>
      <c r="C35" s="228"/>
      <c r="D35" s="228"/>
      <c r="E35" s="230"/>
      <c r="F35" s="61" t="s">
        <v>21</v>
      </c>
      <c r="G35" s="189">
        <v>10.594799999999999</v>
      </c>
      <c r="H35" s="190">
        <v>4.1539999999999999</v>
      </c>
      <c r="I35" s="190">
        <v>6.3021000000000003</v>
      </c>
      <c r="J35" s="190">
        <v>0.13869999999999999</v>
      </c>
      <c r="K35" s="187">
        <v>9.9991000000000003</v>
      </c>
      <c r="L35" s="63"/>
      <c r="AG35" s="63"/>
      <c r="AH35" s="63"/>
    </row>
    <row r="36" spans="1:34" ht="15" thickBot="1">
      <c r="A36" s="61" t="s">
        <v>26</v>
      </c>
      <c r="B36" s="200">
        <v>2.565E-4</v>
      </c>
      <c r="C36" s="228"/>
      <c r="D36" s="228"/>
      <c r="E36" s="230"/>
      <c r="F36" s="61" t="s">
        <v>22</v>
      </c>
      <c r="G36" s="189">
        <v>10.796900000000001</v>
      </c>
      <c r="H36" s="190">
        <v>4.2333999999999996</v>
      </c>
      <c r="I36" s="190">
        <v>6.4222000000000001</v>
      </c>
      <c r="J36" s="190">
        <v>0.14130000000000001</v>
      </c>
      <c r="K36" s="187">
        <v>10.196199999999999</v>
      </c>
      <c r="L36" s="63"/>
      <c r="AG36" s="63"/>
      <c r="AH36" s="63"/>
    </row>
    <row r="37" spans="1:34" ht="15.75" customHeight="1" thickBot="1">
      <c r="A37" s="61" t="s">
        <v>20</v>
      </c>
      <c r="B37" s="200">
        <v>2.4719999999999999E-4</v>
      </c>
      <c r="C37" s="228" t="s">
        <v>13</v>
      </c>
      <c r="D37" s="228" t="s">
        <v>14</v>
      </c>
      <c r="E37" s="230">
        <v>713.43</v>
      </c>
      <c r="F37" s="61" t="s">
        <v>20</v>
      </c>
      <c r="G37" s="189">
        <v>10.220000000000001</v>
      </c>
      <c r="H37" s="190">
        <v>3.7930999999999999</v>
      </c>
      <c r="I37" s="190">
        <v>6.3042999999999996</v>
      </c>
      <c r="J37" s="190">
        <v>0.1226</v>
      </c>
      <c r="K37" s="187">
        <v>9.5373999999999999</v>
      </c>
      <c r="L37" s="63"/>
      <c r="AG37" s="63"/>
      <c r="AH37" s="63"/>
    </row>
    <row r="38" spans="1:34" ht="15" thickBot="1">
      <c r="A38" s="61" t="s">
        <v>25</v>
      </c>
      <c r="B38" s="200">
        <v>2.5169999999999999E-4</v>
      </c>
      <c r="C38" s="228"/>
      <c r="D38" s="228"/>
      <c r="E38" s="230"/>
      <c r="F38" s="61" t="s">
        <v>21</v>
      </c>
      <c r="G38" s="189">
        <v>10.406000000000001</v>
      </c>
      <c r="H38" s="190">
        <v>3.8620999999999999</v>
      </c>
      <c r="I38" s="190">
        <v>6.4191000000000003</v>
      </c>
      <c r="J38" s="190">
        <v>0.12479999999999999</v>
      </c>
      <c r="K38" s="187">
        <v>9.7144999999999992</v>
      </c>
      <c r="L38" s="63"/>
      <c r="AG38" s="63"/>
      <c r="AH38" s="63"/>
    </row>
    <row r="39" spans="1:34" ht="15" thickBot="1">
      <c r="A39" s="61" t="s">
        <v>26</v>
      </c>
      <c r="B39" s="200">
        <v>2.565E-4</v>
      </c>
      <c r="C39" s="228"/>
      <c r="D39" s="228"/>
      <c r="E39" s="230"/>
      <c r="F39" s="61" t="s">
        <v>22</v>
      </c>
      <c r="G39" s="189">
        <v>10.6045</v>
      </c>
      <c r="H39" s="190">
        <v>3.9358</v>
      </c>
      <c r="I39" s="190">
        <v>6.5415000000000001</v>
      </c>
      <c r="J39" s="190">
        <v>0.12720000000000001</v>
      </c>
      <c r="K39" s="187">
        <v>9.9074000000000009</v>
      </c>
      <c r="L39" s="63"/>
      <c r="AG39" s="63"/>
      <c r="AH39" s="63"/>
    </row>
    <row r="40" spans="1:34" ht="15" thickBot="1">
      <c r="A40" s="78" t="s">
        <v>20</v>
      </c>
      <c r="B40" s="200">
        <v>2.4719999999999999E-4</v>
      </c>
      <c r="C40" s="228" t="s">
        <v>15</v>
      </c>
      <c r="D40" s="232" t="s">
        <v>55</v>
      </c>
      <c r="E40" s="230">
        <v>727.89</v>
      </c>
      <c r="F40" s="61" t="s">
        <v>20</v>
      </c>
      <c r="G40" s="189">
        <v>10.577400000000001</v>
      </c>
      <c r="H40" s="190">
        <v>3.9474999999999998</v>
      </c>
      <c r="I40" s="190">
        <v>6.4985999999999997</v>
      </c>
      <c r="J40" s="190">
        <v>0.1313</v>
      </c>
      <c r="K40" s="187">
        <v>9.5554000000000006</v>
      </c>
      <c r="L40" s="63"/>
      <c r="AG40" s="63"/>
    </row>
    <row r="41" spans="1:34" ht="15" thickBot="1">
      <c r="A41" s="78" t="s">
        <v>25</v>
      </c>
      <c r="B41" s="200">
        <v>2.5169999999999999E-4</v>
      </c>
      <c r="C41" s="228"/>
      <c r="D41" s="228"/>
      <c r="E41" s="230"/>
      <c r="F41" s="61" t="s">
        <v>21</v>
      </c>
      <c r="G41" s="189">
        <v>10.77</v>
      </c>
      <c r="H41" s="190">
        <v>4.0194000000000001</v>
      </c>
      <c r="I41" s="190">
        <v>6.6169000000000002</v>
      </c>
      <c r="J41" s="190">
        <v>0.13370000000000001</v>
      </c>
      <c r="K41" s="187">
        <v>9.7344000000000008</v>
      </c>
      <c r="L41" s="63"/>
      <c r="AG41" s="63"/>
    </row>
    <row r="42" spans="1:34" ht="15" thickBot="1">
      <c r="A42" s="78" t="s">
        <v>26</v>
      </c>
      <c r="B42" s="200">
        <v>2.565E-4</v>
      </c>
      <c r="C42" s="228"/>
      <c r="D42" s="228"/>
      <c r="E42" s="230"/>
      <c r="F42" s="61" t="s">
        <v>22</v>
      </c>
      <c r="G42" s="189">
        <v>10.9754</v>
      </c>
      <c r="H42" s="190">
        <v>4.0960999999999999</v>
      </c>
      <c r="I42" s="190">
        <v>6.7431000000000001</v>
      </c>
      <c r="J42" s="190">
        <v>0.13619999999999999</v>
      </c>
      <c r="K42" s="187">
        <v>9.9307999999999996</v>
      </c>
      <c r="L42" s="63"/>
      <c r="AG42" s="63"/>
    </row>
    <row r="43" spans="1:34">
      <c r="C43" s="6" t="s">
        <v>16</v>
      </c>
    </row>
  </sheetData>
  <mergeCells count="45">
    <mergeCell ref="AA2:AE2"/>
    <mergeCell ref="G1:J1"/>
    <mergeCell ref="G2:J2"/>
    <mergeCell ref="K2:K3"/>
    <mergeCell ref="Q2:U2"/>
    <mergeCell ref="V2:Z2"/>
    <mergeCell ref="C4:C6"/>
    <mergeCell ref="D4:D6"/>
    <mergeCell ref="E4:E6"/>
    <mergeCell ref="C7:C9"/>
    <mergeCell ref="D7:D9"/>
    <mergeCell ref="E7:E9"/>
    <mergeCell ref="C10:C12"/>
    <mergeCell ref="D10:D12"/>
    <mergeCell ref="E10:E12"/>
    <mergeCell ref="C13:C15"/>
    <mergeCell ref="D13:D15"/>
    <mergeCell ref="E13:E15"/>
    <mergeCell ref="C16:C18"/>
    <mergeCell ref="D16:D18"/>
    <mergeCell ref="E16:E18"/>
    <mergeCell ref="C19:C21"/>
    <mergeCell ref="D19:D21"/>
    <mergeCell ref="E19:E21"/>
    <mergeCell ref="C22:C24"/>
    <mergeCell ref="D22:D24"/>
    <mergeCell ref="E22:E24"/>
    <mergeCell ref="C25:C27"/>
    <mergeCell ref="D25:D27"/>
    <mergeCell ref="E25:E27"/>
    <mergeCell ref="C28:C30"/>
    <mergeCell ref="D28:D30"/>
    <mergeCell ref="E28:E30"/>
    <mergeCell ref="C31:C33"/>
    <mergeCell ref="D31:D33"/>
    <mergeCell ref="E31:E33"/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</mergeCells>
  <pageMargins left="0.7" right="0.7" top="0.75" bottom="0.75" header="0.3" footer="0.3"/>
  <pageSetup scale="2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01A3D-BE9F-4BB5-BDD4-0BB616B6EBC1}">
  <sheetPr>
    <pageSetUpPr fitToPage="1"/>
  </sheetPr>
  <dimension ref="A1:AV43"/>
  <sheetViews>
    <sheetView topLeftCell="P2" workbookViewId="0">
      <selection activeCell="P8" sqref="P8:AE8"/>
    </sheetView>
  </sheetViews>
  <sheetFormatPr defaultColWidth="8.90625" defaultRowHeight="14.5"/>
  <cols>
    <col min="1" max="1" width="11.1796875" style="52" customWidth="1"/>
    <col min="2" max="2" width="14.54296875" style="52" customWidth="1"/>
    <col min="3" max="4" width="15" style="79" customWidth="1"/>
    <col min="5" max="5" width="16" style="52" customWidth="1"/>
    <col min="6" max="6" width="11.1796875" style="52" customWidth="1"/>
    <col min="7" max="7" width="9.54296875" style="52" customWidth="1"/>
    <col min="8" max="10" width="11.1796875" style="52" customWidth="1"/>
    <col min="11" max="11" width="11.1796875" customWidth="1"/>
    <col min="12" max="12" width="8.90625" style="52"/>
    <col min="13" max="13" width="9.81640625" style="52" customWidth="1"/>
    <col min="14" max="15" width="11.453125" style="52" customWidth="1"/>
    <col min="16" max="30" width="9.81640625" style="52" customWidth="1"/>
    <col min="31" max="31" width="9.36328125" style="52" customWidth="1"/>
    <col min="32" max="16384" width="8.90625" style="52"/>
  </cols>
  <sheetData>
    <row r="1" spans="1:46" ht="46.5" hidden="1" customHeight="1" thickBot="1">
      <c r="A1" s="51"/>
      <c r="C1" s="203" t="s">
        <v>0</v>
      </c>
      <c r="D1" s="203" t="s">
        <v>1</v>
      </c>
      <c r="E1" s="202" t="s">
        <v>2</v>
      </c>
      <c r="F1" s="51"/>
      <c r="G1" s="224" t="s">
        <v>3</v>
      </c>
      <c r="H1" s="225"/>
      <c r="I1" s="225"/>
      <c r="J1" s="226"/>
      <c r="K1" s="109"/>
    </row>
    <row r="2" spans="1:46" ht="46.5" customHeight="1" thickBot="1">
      <c r="A2" s="51"/>
      <c r="B2" s="53"/>
      <c r="C2" s="203" t="s">
        <v>0</v>
      </c>
      <c r="D2" s="203" t="s">
        <v>1</v>
      </c>
      <c r="E2" s="203" t="s">
        <v>2</v>
      </c>
      <c r="F2" s="54"/>
      <c r="G2" s="227" t="s">
        <v>43</v>
      </c>
      <c r="H2" s="227"/>
      <c r="I2" s="227"/>
      <c r="J2" s="224"/>
      <c r="K2" s="222" t="s">
        <v>51</v>
      </c>
      <c r="M2" s="55"/>
      <c r="N2" s="56"/>
      <c r="O2" s="56"/>
      <c r="P2" s="56"/>
      <c r="Q2" s="219" t="s">
        <v>39</v>
      </c>
      <c r="R2" s="220"/>
      <c r="S2" s="220"/>
      <c r="T2" s="220"/>
      <c r="U2" s="221"/>
      <c r="V2" s="219" t="s">
        <v>40</v>
      </c>
      <c r="W2" s="220"/>
      <c r="X2" s="220"/>
      <c r="Y2" s="220"/>
      <c r="Z2" s="220"/>
      <c r="AA2" s="219" t="s">
        <v>41</v>
      </c>
      <c r="AB2" s="220"/>
      <c r="AC2" s="220"/>
      <c r="AD2" s="220"/>
      <c r="AE2" s="221"/>
    </row>
    <row r="3" spans="1:46" ht="44" thickBot="1">
      <c r="A3" s="201" t="s">
        <v>18</v>
      </c>
      <c r="B3" s="203" t="s">
        <v>33</v>
      </c>
      <c r="C3" s="203">
        <v>2026</v>
      </c>
      <c r="D3" s="201"/>
      <c r="E3" s="57" t="s">
        <v>42</v>
      </c>
      <c r="F3" s="201" t="s">
        <v>18</v>
      </c>
      <c r="G3" s="58" t="s">
        <v>19</v>
      </c>
      <c r="H3" s="58" t="s">
        <v>27</v>
      </c>
      <c r="I3" s="58" t="s">
        <v>29</v>
      </c>
      <c r="J3" s="202" t="s">
        <v>28</v>
      </c>
      <c r="K3" s="223"/>
      <c r="M3" s="59"/>
      <c r="N3" s="119" t="s">
        <v>32</v>
      </c>
      <c r="O3" s="118" t="s">
        <v>46</v>
      </c>
      <c r="P3" s="60" t="s">
        <v>34</v>
      </c>
      <c r="Q3" s="120" t="s">
        <v>19</v>
      </c>
      <c r="R3" s="119" t="s">
        <v>27</v>
      </c>
      <c r="S3" s="119" t="s">
        <v>29</v>
      </c>
      <c r="T3" s="115" t="s">
        <v>28</v>
      </c>
      <c r="U3" s="127" t="s">
        <v>50</v>
      </c>
      <c r="V3" s="120" t="s">
        <v>19</v>
      </c>
      <c r="W3" s="118" t="s">
        <v>27</v>
      </c>
      <c r="X3" s="119" t="s">
        <v>29</v>
      </c>
      <c r="Y3" s="119" t="s">
        <v>28</v>
      </c>
      <c r="Z3" s="127" t="s">
        <v>50</v>
      </c>
      <c r="AA3" s="120" t="s">
        <v>19</v>
      </c>
      <c r="AB3" s="119" t="s">
        <v>27</v>
      </c>
      <c r="AC3" s="119" t="s">
        <v>29</v>
      </c>
      <c r="AD3" s="115" t="s">
        <v>28</v>
      </c>
      <c r="AE3" s="127" t="s">
        <v>50</v>
      </c>
    </row>
    <row r="4" spans="1:46" ht="15" thickBot="1">
      <c r="A4" s="61" t="s">
        <v>20</v>
      </c>
      <c r="B4" s="200">
        <v>2.4719999999999999E-4</v>
      </c>
      <c r="C4" s="228"/>
      <c r="D4" s="228" t="s">
        <v>4</v>
      </c>
      <c r="E4" s="230">
        <v>727.89</v>
      </c>
      <c r="F4" s="61" t="s">
        <v>20</v>
      </c>
      <c r="G4" s="189">
        <v>10.577400000000001</v>
      </c>
      <c r="H4" s="190">
        <v>3.9474999999999998</v>
      </c>
      <c r="I4" s="190">
        <v>6.4985999999999997</v>
      </c>
      <c r="J4" s="190">
        <v>0.1313</v>
      </c>
      <c r="K4" s="187">
        <v>9.5554000000000006</v>
      </c>
      <c r="L4" s="63"/>
      <c r="M4" s="64">
        <f t="shared" ref="M4:M16" si="0">$C$3</f>
        <v>2026</v>
      </c>
      <c r="N4" s="65"/>
      <c r="O4" s="66" t="s">
        <v>4</v>
      </c>
      <c r="P4" s="67" cm="1">
        <f t="array" aca="1" ref="P4" ca="1">IF(INDIRECT(ADDRESS(ROW()*3-ROW($M$4)-ROW($F$4),COLUMN($E$2)))=0,"",INDIRECT(ADDRESS(ROW()*3-ROW($M$4)-ROW($F$4),COLUMN($E$2))))</f>
        <v>727.89</v>
      </c>
      <c r="Q4" s="68" cm="1">
        <f t="array" aca="1" ref="Q4" ca="1">IF(INDIRECT(ADDRESS(ROW()*3-ROW($M$4)-ROW($F$4),COLUMN(G$3)))=0,"",INDIRECT(ADDRESS(ROW()*3-ROW($M$4)-ROW($F$4),COLUMN(G$3))))</f>
        <v>10.577400000000001</v>
      </c>
      <c r="R4" s="69" cm="1">
        <f t="array" aca="1" ref="R4" ca="1">IF(INDIRECT(ADDRESS(ROW()*3-ROW($M$4)-ROW($F$4),COLUMN(H$3)))=0,"",INDIRECT(ADDRESS(ROW()*3-ROW($M$4)-ROW($F$4),COLUMN(H$3))))</f>
        <v>3.9474999999999998</v>
      </c>
      <c r="S4" s="69" cm="1">
        <f t="array" aca="1" ref="S4" ca="1">IF(INDIRECT(ADDRESS(ROW()*3-ROW($M$4)-ROW($F$4),COLUMN(I$3)))=0,"",INDIRECT(ADDRESS(ROW()*3-ROW($M$4)-ROW($F$4),COLUMN(I$3))))</f>
        <v>6.4985999999999997</v>
      </c>
      <c r="T4" s="97" cm="1">
        <f t="array" aca="1" ref="T4" ca="1">IF(INDIRECT(ADDRESS(ROW()*3-ROW($M$4)-ROW($F$4),COLUMN(J$3)))=0,"",INDIRECT(ADDRESS(ROW()*3-ROW($M$4)-ROW($F$4),COLUMN(J$3))))</f>
        <v>0.1313</v>
      </c>
      <c r="U4" s="136" cm="1">
        <f t="array" aca="1" ref="U4" ca="1">IF(INDIRECT(ADDRESS(ROW()*3-ROW($M$4)-ROW($F$4),COLUMN(K$3)))=0,"",INDIRECT(ADDRESS(ROW()*3-ROW($M$4)-ROW($F$4),COLUMN(K$3))))</f>
        <v>9.5554000000000006</v>
      </c>
      <c r="V4" s="68" cm="1">
        <f t="array" aca="1" ref="V4" ca="1">IF(INDIRECT(ADDRESS(ROW()*3-ROW($M$4)-ROW($F$4)+1,COLUMN(G$3)))=0,"",INDIRECT(ADDRESS(ROW()*3-ROW($M$4)-ROW($F$4)+1,COLUMN(G$3))))</f>
        <v>10.77</v>
      </c>
      <c r="W4" s="69" cm="1">
        <f t="array" aca="1" ref="W4" ca="1">IF(INDIRECT(ADDRESS(ROW()*3-ROW($M$4)-ROW($F$4)+1,COLUMN(H$3)))=0,"",INDIRECT(ADDRESS(ROW()*3-ROW($M$4)-ROW($F$4)+1,COLUMN(H$3))))</f>
        <v>4.0194000000000001</v>
      </c>
      <c r="X4" s="69" cm="1">
        <f t="array" aca="1" ref="X4" ca="1">IF(INDIRECT(ADDRESS(ROW()*3-ROW($M$4)-ROW($F$4)+1,COLUMN(I$3)))=0,"",INDIRECT(ADDRESS(ROW()*3-ROW($M$4)-ROW($F$4)+1,COLUMN(I$3))))</f>
        <v>6.6169000000000002</v>
      </c>
      <c r="Y4" s="97" cm="1">
        <f t="array" aca="1" ref="Y4" ca="1">IF(INDIRECT(ADDRESS(ROW()*3-ROW($M$4)-ROW($F$4)+1,COLUMN(J$3)))=0,"",INDIRECT(ADDRESS(ROW()*3-ROW($M$4)-ROW($F$4)+1,COLUMN(J$3))))</f>
        <v>0.13370000000000001</v>
      </c>
      <c r="Z4" s="136" cm="1">
        <f t="array" aca="1" ref="Z4" ca="1">IF(INDIRECT(ADDRESS(ROW()*3-ROW($M$4)-ROW($F$4)+1,COLUMN(K$3)))=0,"",INDIRECT(ADDRESS(ROW()*3-ROW($M$4)-ROW($F$4)+1,COLUMN(K$3))))</f>
        <v>9.7344000000000008</v>
      </c>
      <c r="AA4" s="68" cm="1">
        <f t="array" aca="1" ref="AA4" ca="1">IF(INDIRECT(ADDRESS(ROW()*3-ROW($M$4)-ROW($F$4)+2,COLUMN(G$3)))=0,"",INDIRECT(ADDRESS(ROW()*3-ROW($M$4)-ROW($F$4)+2,COLUMN(G$3))))</f>
        <v>10.9754</v>
      </c>
      <c r="AB4" s="69" cm="1">
        <f t="array" aca="1" ref="AB4" ca="1">IF(INDIRECT(ADDRESS(ROW()*3-ROW($M$4)-ROW($F$4)+2,COLUMN(H$3)))=0,"",INDIRECT(ADDRESS(ROW()*3-ROW($M$4)-ROW($F$4)+2,COLUMN(H$3))))</f>
        <v>4.0960999999999999</v>
      </c>
      <c r="AC4" s="69" cm="1">
        <f t="array" aca="1" ref="AC4" ca="1">IF(INDIRECT(ADDRESS(ROW()*3-ROW($M$4)-ROW($F$4)+2,COLUMN(I$3)))=0,"",INDIRECT(ADDRESS(ROW()*3-ROW($M$4)-ROW($F$4)+2,COLUMN(I$3))))</f>
        <v>6.7431000000000001</v>
      </c>
      <c r="AD4" s="97" cm="1">
        <f t="array" aca="1" ref="AD4" ca="1">IF(INDIRECT(ADDRESS(ROW()*3-ROW($M$4)-ROW($F$4)+2,COLUMN(J$3)))=0,"",INDIRECT(ADDRESS(ROW()*3-ROW($M$4)-ROW($F$4)+2,COLUMN(J$3))))</f>
        <v>0.13619999999999999</v>
      </c>
      <c r="AE4" s="130" cm="1">
        <f t="array" aca="1" ref="AE4" ca="1">IF(INDIRECT(ADDRESS(ROW()*3-ROW($M$4)-ROW($F$4)+2,COLUMN(K$3)))=0,"",INDIRECT(ADDRESS(ROW()*3-ROW($M$4)-ROW($F$4)+2,COLUMN(K$3))))</f>
        <v>9.9307999999999996</v>
      </c>
      <c r="AG4" s="63"/>
      <c r="AH4" s="63"/>
    </row>
    <row r="5" spans="1:46" ht="15" thickBot="1">
      <c r="A5" s="61" t="s">
        <v>21</v>
      </c>
      <c r="B5" s="200">
        <v>2.5169999999999999E-4</v>
      </c>
      <c r="C5" s="228"/>
      <c r="D5" s="228"/>
      <c r="E5" s="230"/>
      <c r="F5" s="61" t="s">
        <v>21</v>
      </c>
      <c r="G5" s="189">
        <v>10.77</v>
      </c>
      <c r="H5" s="190">
        <v>4.0194000000000001</v>
      </c>
      <c r="I5" s="190">
        <v>6.6169000000000002</v>
      </c>
      <c r="J5" s="190">
        <v>0.13370000000000001</v>
      </c>
      <c r="K5" s="187">
        <v>9.7344000000000008</v>
      </c>
      <c r="L5" s="63"/>
      <c r="M5" s="64">
        <f t="shared" si="0"/>
        <v>2026</v>
      </c>
      <c r="N5" s="65" t="s">
        <v>4</v>
      </c>
      <c r="O5" s="66" t="s">
        <v>36</v>
      </c>
      <c r="P5" s="67" cm="1">
        <f t="array" aca="1" ref="P5" ca="1">IF(INDIRECT(ADDRESS(ROW()*3-ROW($M$4)-ROW($F$4),COLUMN($E$2)))=0,"",INDIRECT(ADDRESS(ROW()*3-ROW($M$4)-ROW($F$4),COLUMN($E$2))))</f>
        <v>695.56</v>
      </c>
      <c r="Q5" s="68" cm="1">
        <f t="array" aca="1" ref="Q5" ca="1">IF(INDIRECT(ADDRESS(ROW()*3-ROW($M$4)-ROW($F$4),COLUMN(G$3)))=0,"",INDIRECT(ADDRESS(ROW()*3-ROW($M$4)-ROW($F$4),COLUMN(G$3))))</f>
        <v>9.7782</v>
      </c>
      <c r="R5" s="69" cm="1">
        <f t="array" aca="1" ref="R5" ca="1">IF(INDIRECT(ADDRESS(ROW()*3-ROW($M$4)-ROW($F$4),COLUMN(H$3)))=0,"",INDIRECT(ADDRESS(ROW()*3-ROW($M$4)-ROW($F$4),COLUMN(H$3))))</f>
        <v>3.0550999999999999</v>
      </c>
      <c r="S5" s="69" cm="1">
        <f t="array" aca="1" ref="S5" ca="1">IF(INDIRECT(ADDRESS(ROW()*3-ROW($M$4)-ROW($F$4),COLUMN(I$3)))=0,"",INDIRECT(ADDRESS(ROW()*3-ROW($M$4)-ROW($F$4),COLUMN(I$3))))</f>
        <v>6.6052</v>
      </c>
      <c r="T5" s="97" cm="1">
        <f t="array" aca="1" ref="T5" ca="1">IF(INDIRECT(ADDRESS(ROW()*3-ROW($M$4)-ROW($F$4),COLUMN(J$3)))=0,"",INDIRECT(ADDRESS(ROW()*3-ROW($M$4)-ROW($F$4),COLUMN(J$3))))</f>
        <v>0.1179</v>
      </c>
      <c r="U5" s="136" cm="1">
        <f t="array" aca="1" ref="U5" ca="1">IF(INDIRECT(ADDRESS(ROW()*3-ROW($M$4)-ROW($F$4),COLUMN(K$3)))=0,"",INDIRECT(ADDRESS(ROW()*3-ROW($M$4)-ROW($F$4),COLUMN(K$3))))</f>
        <v>8.8195999999999994</v>
      </c>
      <c r="V5" s="68" cm="1">
        <f t="array" aca="1" ref="V5" ca="1">IF(INDIRECT(ADDRESS(ROW()*3-ROW($M$4)-ROW($F$4)+1,COLUMN(G$3)))=0,"",INDIRECT(ADDRESS(ROW()*3-ROW($M$4)-ROW($F$4)+1,COLUMN(G$3))))</f>
        <v>9.9562000000000008</v>
      </c>
      <c r="W5" s="69" cm="1">
        <f t="array" aca="1" ref="W5" ca="1">IF(INDIRECT(ADDRESS(ROW()*3-ROW($M$4)-ROW($F$4)+1,COLUMN(H$3)))=0,"",INDIRECT(ADDRESS(ROW()*3-ROW($M$4)-ROW($F$4)+1,COLUMN(H$3))))</f>
        <v>3.1107</v>
      </c>
      <c r="X5" s="69" cm="1">
        <f t="array" aca="1" ref="X5" ca="1">IF(INDIRECT(ADDRESS(ROW()*3-ROW($M$4)-ROW($F$4)+1,COLUMN(I$3)))=0,"",INDIRECT(ADDRESS(ROW()*3-ROW($M$4)-ROW($F$4)+1,COLUMN(I$3))))</f>
        <v>6.7253999999999996</v>
      </c>
      <c r="Y5" s="97" cm="1">
        <f t="array" aca="1" ref="Y5" ca="1">IF(INDIRECT(ADDRESS(ROW()*3-ROW($M$4)-ROW($F$4)+1,COLUMN(J$3)))=0,"",INDIRECT(ADDRESS(ROW()*3-ROW($M$4)-ROW($F$4)+1,COLUMN(J$3))))</f>
        <v>0.1201</v>
      </c>
      <c r="Z5" s="136" cm="1">
        <f t="array" aca="1" ref="Z5" ca="1">IF(INDIRECT(ADDRESS(ROW()*3-ROW($M$4)-ROW($F$4)+1,COLUMN(K$3)))=0,"",INDIRECT(ADDRESS(ROW()*3-ROW($M$4)-ROW($F$4)+1,COLUMN(K$3))))</f>
        <v>8.9902999999999995</v>
      </c>
      <c r="AA5" s="68" cm="1">
        <f t="array" aca="1" ref="AA5" ca="1">IF(INDIRECT(ADDRESS(ROW()*3-ROW($M$4)-ROW($F$4)+2,COLUMN(G$3)))=0,"",INDIRECT(ADDRESS(ROW()*3-ROW($M$4)-ROW($F$4)+2,COLUMN(G$3))))</f>
        <v>10.146100000000001</v>
      </c>
      <c r="AB5" s="69" cm="1">
        <f t="array" aca="1" ref="AB5" ca="1">IF(INDIRECT(ADDRESS(ROW()*3-ROW($M$4)-ROW($F$4)+2,COLUMN(H$3)))=0,"",INDIRECT(ADDRESS(ROW()*3-ROW($M$4)-ROW($F$4)+2,COLUMN(H$3))))</f>
        <v>3.17</v>
      </c>
      <c r="AC5" s="69" cm="1">
        <f t="array" aca="1" ref="AC5" ca="1">IF(INDIRECT(ADDRESS(ROW()*3-ROW($M$4)-ROW($F$4)+2,COLUMN(I$3)))=0,"",INDIRECT(ADDRESS(ROW()*3-ROW($M$4)-ROW($F$4)+2,COLUMN(I$3))))</f>
        <v>6.8536999999999999</v>
      </c>
      <c r="AD5" s="97" cm="1">
        <f t="array" aca="1" ref="AD5" ca="1">IF(INDIRECT(ADDRESS(ROW()*3-ROW($M$4)-ROW($F$4)+2,COLUMN(J$3)))=0,"",INDIRECT(ADDRESS(ROW()*3-ROW($M$4)-ROW($F$4)+2,COLUMN(J$3))))</f>
        <v>0.12239999999999999</v>
      </c>
      <c r="AE5" s="130" cm="1">
        <f t="array" aca="1" ref="AE5" ca="1">IF(INDIRECT(ADDRESS(ROW()*3-ROW($M$4)-ROW($F$4)+2,COLUMN(K$3)))=0,"",INDIRECT(ADDRESS(ROW()*3-ROW($M$4)-ROW($F$4)+2,COLUMN(K$3))))</f>
        <v>9.1807999999999996</v>
      </c>
      <c r="AG5" s="63"/>
      <c r="AH5" s="63"/>
    </row>
    <row r="6" spans="1:46" ht="15" thickBot="1">
      <c r="A6" s="61" t="s">
        <v>22</v>
      </c>
      <c r="B6" s="200">
        <v>2.565E-4</v>
      </c>
      <c r="C6" s="228"/>
      <c r="D6" s="228"/>
      <c r="E6" s="230"/>
      <c r="F6" s="61" t="s">
        <v>22</v>
      </c>
      <c r="G6" s="189">
        <v>10.9754</v>
      </c>
      <c r="H6" s="190">
        <v>4.0960999999999999</v>
      </c>
      <c r="I6" s="190">
        <v>6.7431000000000001</v>
      </c>
      <c r="J6" s="190">
        <v>0.13619999999999999</v>
      </c>
      <c r="K6" s="187">
        <v>9.9307999999999996</v>
      </c>
      <c r="L6" s="63"/>
      <c r="M6" s="64">
        <f t="shared" si="0"/>
        <v>2026</v>
      </c>
      <c r="N6" s="65" t="s">
        <v>36</v>
      </c>
      <c r="O6" s="66" t="s">
        <v>6</v>
      </c>
      <c r="P6" s="67" cm="1">
        <f t="array" aca="1" ref="P6" ca="1">IF(INDIRECT(ADDRESS(ROW()*3-ROW($M$4)-ROW($F$4),COLUMN($E$2)))=0,"",INDIRECT(ADDRESS(ROW()*3-ROW($M$4)-ROW($F$4),COLUMN($E$2))))</f>
        <v>641.16</v>
      </c>
      <c r="Q6" s="68" cm="1">
        <f t="array" aca="1" ref="Q6" ca="1">IF(INDIRECT(ADDRESS(ROW()*3-ROW($M$4)-ROW($F$4),COLUMN(G$3)))=0,"",INDIRECT(ADDRESS(ROW()*3-ROW($M$4)-ROW($F$4),COLUMN(G$3))))</f>
        <v>8.4335000000000004</v>
      </c>
      <c r="R6" s="69" cm="1">
        <f t="array" aca="1" ref="R6" ca="1">IF(INDIRECT(ADDRESS(ROW()*3-ROW($M$4)-ROW($F$4),COLUMN(H$3)))=0,"",INDIRECT(ADDRESS(ROW()*3-ROW($M$4)-ROW($F$4),COLUMN(H$3))))</f>
        <v>2.7528000000000001</v>
      </c>
      <c r="S6" s="69" cm="1">
        <f t="array" aca="1" ref="S6" ca="1">IF(INDIRECT(ADDRESS(ROW()*3-ROW($M$4)-ROW($F$4),COLUMN(I$3)))=0,"",INDIRECT(ADDRESS(ROW()*3-ROW($M$4)-ROW($F$4),COLUMN(I$3))))</f>
        <v>5.5566000000000004</v>
      </c>
      <c r="T6" s="97" cm="1">
        <f t="array" aca="1" ref="T6" ca="1">IF(INDIRECT(ADDRESS(ROW()*3-ROW($M$4)-ROW($F$4),COLUMN(J$3)))=0,"",INDIRECT(ADDRESS(ROW()*3-ROW($M$4)-ROW($F$4),COLUMN(J$3))))</f>
        <v>0.1241</v>
      </c>
      <c r="U6" s="136" cm="1">
        <f t="array" aca="1" ref="U6" ca="1">IF(INDIRECT(ADDRESS(ROW()*3-ROW($M$4)-ROW($F$4),COLUMN(K$3)))=0,"",INDIRECT(ADDRESS(ROW()*3-ROW($M$4)-ROW($F$4),COLUMN(K$3))))</f>
        <v>7.6980000000000004</v>
      </c>
      <c r="V6" s="68" cm="1">
        <f t="array" aca="1" ref="V6" ca="1">IF(INDIRECT(ADDRESS(ROW()*3-ROW($M$4)-ROW($F$4)+1,COLUMN(G$3)))=0,"",INDIRECT(ADDRESS(ROW()*3-ROW($M$4)-ROW($F$4)+1,COLUMN(G$3))))</f>
        <v>8.5869999999999997</v>
      </c>
      <c r="W6" s="69" cm="1">
        <f t="array" aca="1" ref="W6" ca="1">IF(INDIRECT(ADDRESS(ROW()*3-ROW($M$4)-ROW($F$4)+1,COLUMN(H$3)))=0,"",INDIRECT(ADDRESS(ROW()*3-ROW($M$4)-ROW($F$4)+1,COLUMN(H$3))))</f>
        <v>2.8029000000000002</v>
      </c>
      <c r="X6" s="69" cm="1">
        <f t="array" aca="1" ref="X6" ca="1">IF(INDIRECT(ADDRESS(ROW()*3-ROW($M$4)-ROW($F$4)+1,COLUMN(I$3)))=0,"",INDIRECT(ADDRESS(ROW()*3-ROW($M$4)-ROW($F$4)+1,COLUMN(I$3))))</f>
        <v>5.6577000000000002</v>
      </c>
      <c r="Y6" s="97" cm="1">
        <f t="array" aca="1" ref="Y6" ca="1">IF(INDIRECT(ADDRESS(ROW()*3-ROW($M$4)-ROW($F$4)+1,COLUMN(J$3)))=0,"",INDIRECT(ADDRESS(ROW()*3-ROW($M$4)-ROW($F$4)+1,COLUMN(J$3))))</f>
        <v>0.12640000000000001</v>
      </c>
      <c r="Z6" s="136" cm="1">
        <f t="array" aca="1" ref="Z6" ca="1">IF(INDIRECT(ADDRESS(ROW()*3-ROW($M$4)-ROW($F$4)+1,COLUMN(K$3)))=0,"",INDIRECT(ADDRESS(ROW()*3-ROW($M$4)-ROW($F$4)+1,COLUMN(K$3))))</f>
        <v>7.8479000000000001</v>
      </c>
      <c r="AA6" s="68" cm="1">
        <f t="array" aca="1" ref="AA6" ca="1">IF(INDIRECT(ADDRESS(ROW()*3-ROW($M$4)-ROW($F$4)+2,COLUMN(G$3)))=0,"",INDIRECT(ADDRESS(ROW()*3-ROW($M$4)-ROW($F$4)+2,COLUMN(G$3))))</f>
        <v>8.7507999999999999</v>
      </c>
      <c r="AB6" s="69" cm="1">
        <f t="array" aca="1" ref="AB6" ca="1">IF(INDIRECT(ADDRESS(ROW()*3-ROW($M$4)-ROW($F$4)+2,COLUMN(H$3)))=0,"",INDIRECT(ADDRESS(ROW()*3-ROW($M$4)-ROW($F$4)+2,COLUMN(H$3))))</f>
        <v>2.8563999999999998</v>
      </c>
      <c r="AC6" s="69" cm="1">
        <f t="array" aca="1" ref="AC6" ca="1">IF(INDIRECT(ADDRESS(ROW()*3-ROW($M$4)-ROW($F$4)+2,COLUMN(I$3)))=0,"",INDIRECT(ADDRESS(ROW()*3-ROW($M$4)-ROW($F$4)+2,COLUMN(I$3))))</f>
        <v>5.7656000000000001</v>
      </c>
      <c r="AD6" s="97" cm="1">
        <f t="array" aca="1" ref="AD6" ca="1">IF(INDIRECT(ADDRESS(ROW()*3-ROW($M$4)-ROW($F$4)+2,COLUMN(J$3)))=0,"",INDIRECT(ADDRESS(ROW()*3-ROW($M$4)-ROW($F$4)+2,COLUMN(J$3))))</f>
        <v>0.1288</v>
      </c>
      <c r="AE6" s="130" cm="1">
        <f t="array" aca="1" ref="AE6" ca="1">IF(INDIRECT(ADDRESS(ROW()*3-ROW($M$4)-ROW($F$4)+2,COLUMN(K$3)))=0,"",INDIRECT(ADDRESS(ROW()*3-ROW($M$4)-ROW($F$4)+2,COLUMN(K$3))))</f>
        <v>8.0159000000000002</v>
      </c>
      <c r="AG6" s="63"/>
      <c r="AH6" s="63"/>
    </row>
    <row r="7" spans="1:46" ht="15" thickBot="1">
      <c r="A7" s="61" t="s">
        <v>20</v>
      </c>
      <c r="B7" s="200">
        <v>2.4719999999999999E-4</v>
      </c>
      <c r="C7" s="228" t="s">
        <v>4</v>
      </c>
      <c r="D7" s="228" t="s">
        <v>5</v>
      </c>
      <c r="E7" s="229">
        <v>695.56</v>
      </c>
      <c r="F7" s="61" t="s">
        <v>20</v>
      </c>
      <c r="G7" s="189">
        <v>9.7782</v>
      </c>
      <c r="H7" s="190">
        <v>3.0550999999999999</v>
      </c>
      <c r="I7" s="190">
        <v>6.6052</v>
      </c>
      <c r="J7" s="190">
        <v>0.1179</v>
      </c>
      <c r="K7" s="187">
        <v>8.8195999999999994</v>
      </c>
      <c r="L7" s="63"/>
      <c r="M7" s="64">
        <f t="shared" si="0"/>
        <v>2026</v>
      </c>
      <c r="N7" s="65" t="s">
        <v>6</v>
      </c>
      <c r="O7" s="66" t="s">
        <v>7</v>
      </c>
      <c r="P7" s="67" cm="1">
        <f t="array" aca="1" ref="P7" ca="1">IF(INDIRECT(ADDRESS(ROW()*3-ROW($M$4)-ROW($F$4),COLUMN($E$2)))=0,"",INDIRECT(ADDRESS(ROW()*3-ROW($M$4)-ROW($F$4),COLUMN($E$2))))</f>
        <v>621.39</v>
      </c>
      <c r="Q7" s="68" cm="1">
        <f t="array" aca="1" ref="Q7" ca="1">IF(INDIRECT(ADDRESS(ROW()*3-ROW($M$4)-ROW($F$4),COLUMN(G$3)))=0,"",INDIRECT(ADDRESS(ROW()*3-ROW($M$4)-ROW($F$4),COLUMN(G$3))))</f>
        <v>7.9447999999999999</v>
      </c>
      <c r="R7" s="69" cm="1">
        <f t="array" aca="1" ref="R7" ca="1">IF(INDIRECT(ADDRESS(ROW()*3-ROW($M$4)-ROW($F$4),COLUMN(H$3)))=0,"",INDIRECT(ADDRESS(ROW()*3-ROW($M$4)-ROW($F$4),COLUMN(H$3))))</f>
        <v>2.5190999999999999</v>
      </c>
      <c r="S7" s="69" cm="1">
        <f t="array" aca="1" ref="S7" ca="1">IF(INDIRECT(ADDRESS(ROW()*3-ROW($M$4)-ROW($F$4),COLUMN(I$3)))=0,"",INDIRECT(ADDRESS(ROW()*3-ROW($M$4)-ROW($F$4),COLUMN(I$3))))</f>
        <v>5.3197000000000001</v>
      </c>
      <c r="T7" s="97" cm="1">
        <f t="array" aca="1" ref="T7" ca="1">IF(INDIRECT(ADDRESS(ROW()*3-ROW($M$4)-ROW($F$4),COLUMN(J$3)))=0,"",INDIRECT(ADDRESS(ROW()*3-ROW($M$4)-ROW($F$4),COLUMN(J$3))))</f>
        <v>0.106</v>
      </c>
      <c r="U7" s="136" cm="1">
        <f t="array" aca="1" ref="U7" ca="1">IF(INDIRECT(ADDRESS(ROW()*3-ROW($M$4)-ROW($F$4),COLUMN(K$3)))=0,"",INDIRECT(ADDRESS(ROW()*3-ROW($M$4)-ROW($F$4),COLUMN(K$3))))</f>
        <v>7.1135999999999999</v>
      </c>
      <c r="V7" s="68" cm="1">
        <f t="array" aca="1" ref="V7" ca="1">IF(INDIRECT(ADDRESS(ROW()*3-ROW($M$4)-ROW($F$4)+1,COLUMN(G$3)))=0,"",INDIRECT(ADDRESS(ROW()*3-ROW($M$4)-ROW($F$4)+1,COLUMN(G$3))))</f>
        <v>8.0893999999999995</v>
      </c>
      <c r="W7" s="69" cm="1">
        <f t="array" aca="1" ref="W7" ca="1">IF(INDIRECT(ADDRESS(ROW()*3-ROW($M$4)-ROW($F$4)+1,COLUMN(H$3)))=0,"",INDIRECT(ADDRESS(ROW()*3-ROW($M$4)-ROW($F$4)+1,COLUMN(H$3))))</f>
        <v>2.5648</v>
      </c>
      <c r="X7" s="69" cm="1">
        <f t="array" aca="1" ref="X7" ca="1">IF(INDIRECT(ADDRESS(ROW()*3-ROW($M$4)-ROW($F$4)+1,COLUMN(I$3)))=0,"",INDIRECT(ADDRESS(ROW()*3-ROW($M$4)-ROW($F$4)+1,COLUMN(I$3))))</f>
        <v>5.4165999999999999</v>
      </c>
      <c r="Y7" s="97" cm="1">
        <f t="array" aca="1" ref="Y7" ca="1">IF(INDIRECT(ADDRESS(ROW()*3-ROW($M$4)-ROW($F$4)+1,COLUMN(J$3)))=0,"",INDIRECT(ADDRESS(ROW()*3-ROW($M$4)-ROW($F$4)+1,COLUMN(J$3))))</f>
        <v>0.108</v>
      </c>
      <c r="Z7" s="136" cm="1">
        <f t="array" aca="1" ref="Z7" ca="1">IF(INDIRECT(ADDRESS(ROW()*3-ROW($M$4)-ROW($F$4)+1,COLUMN(K$3)))=0,"",INDIRECT(ADDRESS(ROW()*3-ROW($M$4)-ROW($F$4)+1,COLUMN(K$3))))</f>
        <v>7.2553000000000001</v>
      </c>
      <c r="AA7" s="68" cm="1">
        <f t="array" aca="1" ref="AA7" ca="1">IF(INDIRECT(ADDRESS(ROW()*3-ROW($M$4)-ROW($F$4)+2,COLUMN(G$3)))=0,"",INDIRECT(ADDRESS(ROW()*3-ROW($M$4)-ROW($F$4)+2,COLUMN(G$3))))</f>
        <v>8.2437000000000005</v>
      </c>
      <c r="AB7" s="69" cm="1">
        <f t="array" aca="1" ref="AB7" ca="1">IF(INDIRECT(ADDRESS(ROW()*3-ROW($M$4)-ROW($F$4)+2,COLUMN(H$3)))=0,"",INDIRECT(ADDRESS(ROW()*3-ROW($M$4)-ROW($F$4)+2,COLUMN(H$3))))</f>
        <v>2.6137999999999999</v>
      </c>
      <c r="AC7" s="69" cm="1">
        <f t="array" aca="1" ref="AC7" ca="1">IF(INDIRECT(ADDRESS(ROW()*3-ROW($M$4)-ROW($F$4)+2,COLUMN(I$3)))=0,"",INDIRECT(ADDRESS(ROW()*3-ROW($M$4)-ROW($F$4)+2,COLUMN(I$3))))</f>
        <v>5.5198999999999998</v>
      </c>
      <c r="AD7" s="97" cm="1">
        <f t="array" aca="1" ref="AD7" ca="1">IF(INDIRECT(ADDRESS(ROW()*3-ROW($M$4)-ROW($F$4)+2,COLUMN(J$3)))=0,"",INDIRECT(ADDRESS(ROW()*3-ROW($M$4)-ROW($F$4)+2,COLUMN(J$3))))</f>
        <v>0.11</v>
      </c>
      <c r="AE7" s="130" cm="1">
        <f t="array" aca="1" ref="AE7" ca="1">IF(INDIRECT(ADDRESS(ROW()*3-ROW($M$4)-ROW($F$4)+2,COLUMN(K$3)))=0,"",INDIRECT(ADDRESS(ROW()*3-ROW($M$4)-ROW($F$4)+2,COLUMN(K$3))))</f>
        <v>7.4165000000000001</v>
      </c>
      <c r="AG7" s="63"/>
      <c r="AH7" s="63"/>
    </row>
    <row r="8" spans="1:46" ht="15" thickBot="1">
      <c r="A8" s="61" t="s">
        <v>21</v>
      </c>
      <c r="B8" s="200">
        <v>2.5169999999999999E-4</v>
      </c>
      <c r="C8" s="228"/>
      <c r="D8" s="228"/>
      <c r="E8" s="229"/>
      <c r="F8" s="61" t="s">
        <v>21</v>
      </c>
      <c r="G8" s="189">
        <v>9.9562000000000008</v>
      </c>
      <c r="H8" s="190">
        <v>3.1107</v>
      </c>
      <c r="I8" s="190">
        <v>6.7253999999999996</v>
      </c>
      <c r="J8" s="190">
        <v>0.1201</v>
      </c>
      <c r="K8" s="187">
        <v>8.9902999999999995</v>
      </c>
      <c r="L8" s="63"/>
      <c r="M8" s="64">
        <f t="shared" si="0"/>
        <v>2026</v>
      </c>
      <c r="N8" s="65" t="s">
        <v>7</v>
      </c>
      <c r="O8" s="66" t="s">
        <v>8</v>
      </c>
      <c r="P8" s="67" cm="1">
        <f t="array" aca="1" ref="P8" ca="1">IF(INDIRECT(ADDRESS(ROW()*3-ROW($M$4)-ROW($F$4),COLUMN($E$2)))=0,"",INDIRECT(ADDRESS(ROW()*3-ROW($M$4)-ROW($F$4),COLUMN($E$2))))</f>
        <v>701.74</v>
      </c>
      <c r="Q8" s="68" cm="1">
        <f t="array" aca="1" ref="Q8" ca="1">IF(INDIRECT(ADDRESS(ROW()*3-ROW($M$4)-ROW($F$4),COLUMN(G$3)))=0,"",INDIRECT(ADDRESS(ROW()*3-ROW($M$4)-ROW($F$4),COLUMN(G$3))))</f>
        <v>2.5520999999999998</v>
      </c>
      <c r="R8" s="69" cm="1">
        <f t="array" aca="1" ref="R8" ca="1">IF(INDIRECT(ADDRESS(ROW()*3-ROW($M$4)-ROW($F$4),COLUMN(H$3)))=0,"",INDIRECT(ADDRESS(ROW()*3-ROW($M$4)-ROW($F$4),COLUMN(H$3))))</f>
        <v>1.6738999999999999</v>
      </c>
      <c r="S8" s="69" cm="1">
        <f t="array" aca="1" ref="S8" ca="1">IF(INDIRECT(ADDRESS(ROW()*3-ROW($M$4)-ROW($F$4),COLUMN(I$3)))=0,"",INDIRECT(ADDRESS(ROW()*3-ROW($M$4)-ROW($F$4),COLUMN(I$3))))</f>
        <v>0.86</v>
      </c>
      <c r="T8" s="97" cm="1">
        <f t="array" aca="1" ref="T8" ca="1">IF(INDIRECT(ADDRESS(ROW()*3-ROW($M$4)-ROW($F$4),COLUMN(J$3)))=0,"",INDIRECT(ADDRESS(ROW()*3-ROW($M$4)-ROW($F$4),COLUMN(J$3))))</f>
        <v>1.8200000000000001E-2</v>
      </c>
      <c r="U8" s="136" cm="1">
        <f t="array" aca="1" ref="U8" ca="1">IF(INDIRECT(ADDRESS(ROW()*3-ROW($M$4)-ROW($F$4),COLUMN(K$3)))=0,"",INDIRECT(ADDRESS(ROW()*3-ROW($M$4)-ROW($F$4),COLUMN(K$3))))</f>
        <v>2.2744</v>
      </c>
      <c r="V8" s="68" cm="1">
        <f t="array" aca="1" ref="V8" ca="1">IF(INDIRECT(ADDRESS(ROW()*3-ROW($M$4)-ROW($F$4)+1,COLUMN(G$3)))=0,"",INDIRECT(ADDRESS(ROW()*3-ROW($M$4)-ROW($F$4)+1,COLUMN(G$3))))</f>
        <v>2.6076000000000001</v>
      </c>
      <c r="W8" s="69" cm="1">
        <f t="array" aca="1" ref="W8" ca="1">IF(INDIRECT(ADDRESS(ROW()*3-ROW($M$4)-ROW($F$4)+1,COLUMN(H$3)))=0,"",INDIRECT(ADDRESS(ROW()*3-ROW($M$4)-ROW($F$4)+1,COLUMN(H$3))))</f>
        <v>1.7102999999999999</v>
      </c>
      <c r="X8" s="69" cm="1">
        <f t="array" aca="1" ref="X8" ca="1">IF(INDIRECT(ADDRESS(ROW()*3-ROW($M$4)-ROW($F$4)+1,COLUMN(I$3)))=0,"",INDIRECT(ADDRESS(ROW()*3-ROW($M$4)-ROW($F$4)+1,COLUMN(I$3))))</f>
        <v>0.87870000000000004</v>
      </c>
      <c r="Y8" s="97" cm="1">
        <f t="array" aca="1" ref="Y8" ca="1">IF(INDIRECT(ADDRESS(ROW()*3-ROW($M$4)-ROW($F$4)+1,COLUMN(J$3)))=0,"",INDIRECT(ADDRESS(ROW()*3-ROW($M$4)-ROW($F$4)+1,COLUMN(J$3))))</f>
        <v>1.8599999999999998E-2</v>
      </c>
      <c r="Z8" s="136" cm="1">
        <f t="array" aca="1" ref="Z8" ca="1">IF(INDIRECT(ADDRESS(ROW()*3-ROW($M$4)-ROW($F$4)+1,COLUMN(K$3)))=0,"",INDIRECT(ADDRESS(ROW()*3-ROW($M$4)-ROW($F$4)+1,COLUMN(K$3))))</f>
        <v>2.3239000000000001</v>
      </c>
      <c r="AA8" s="68" cm="1">
        <f t="array" aca="1" ref="AA8" ca="1">IF(INDIRECT(ADDRESS(ROW()*3-ROW($M$4)-ROW($F$4)+2,COLUMN(G$3)))=0,"",INDIRECT(ADDRESS(ROW()*3-ROW($M$4)-ROW($F$4)+2,COLUMN(G$3))))</f>
        <v>2.6701000000000001</v>
      </c>
      <c r="AB8" s="69" cm="1">
        <f t="array" aca="1" ref="AB8" ca="1">IF(INDIRECT(ADDRESS(ROW()*3-ROW($M$4)-ROW($F$4)+2,COLUMN(H$3)))=0,"",INDIRECT(ADDRESS(ROW()*3-ROW($M$4)-ROW($F$4)+2,COLUMN(H$3))))</f>
        <v>1.4608000000000001</v>
      </c>
      <c r="AC8" s="69" cm="1">
        <f t="array" aca="1" ref="AC8" ca="1">IF(INDIRECT(ADDRESS(ROW()*3-ROW($M$4)-ROW($F$4)+2,COLUMN(I$3)))=0,"",INDIRECT(ADDRESS(ROW()*3-ROW($M$4)-ROW($F$4)+2,COLUMN(I$3))))</f>
        <v>0.89980000000000004</v>
      </c>
      <c r="AD8" s="97" cm="1">
        <f t="array" aca="1" ref="AD8" ca="1">IF(INDIRECT(ADDRESS(ROW()*3-ROW($M$4)-ROW($F$4)+2,COLUMN(J$3)))=0,"",INDIRECT(ADDRESS(ROW()*3-ROW($M$4)-ROW($F$4)+2,COLUMN(J$3))))</f>
        <v>1.9E-2</v>
      </c>
      <c r="AE8" s="130" cm="1">
        <f t="array" aca="1" ref="AE8" ca="1">IF(INDIRECT(ADDRESS(ROW()*3-ROW($M$4)-ROW($F$4)+2,COLUMN(K$3)))=0,"",INDIRECT(ADDRESS(ROW()*3-ROW($M$4)-ROW($F$4)+2,COLUMN(K$3))))</f>
        <v>2.3795999999999999</v>
      </c>
      <c r="AG8" s="63"/>
      <c r="AH8" s="63"/>
    </row>
    <row r="9" spans="1:46" ht="15" thickBot="1">
      <c r="A9" s="61" t="s">
        <v>22</v>
      </c>
      <c r="B9" s="200">
        <v>2.565E-4</v>
      </c>
      <c r="C9" s="228"/>
      <c r="D9" s="228"/>
      <c r="E9" s="229"/>
      <c r="F9" s="61" t="s">
        <v>22</v>
      </c>
      <c r="G9" s="189">
        <v>10.146100000000001</v>
      </c>
      <c r="H9" s="190">
        <v>3.17</v>
      </c>
      <c r="I9" s="190">
        <v>6.8536999999999999</v>
      </c>
      <c r="J9" s="190">
        <v>0.12239999999999999</v>
      </c>
      <c r="K9" s="187">
        <v>9.1807999999999996</v>
      </c>
      <c r="L9" s="63"/>
      <c r="M9" s="64">
        <f t="shared" si="0"/>
        <v>2026</v>
      </c>
      <c r="N9" s="65" t="s">
        <v>8</v>
      </c>
      <c r="O9" s="66" t="s">
        <v>9</v>
      </c>
      <c r="P9" s="67" t="str" cm="1">
        <f t="array" aca="1" ref="P9" ca="1">IF(INDIRECT(ADDRESS(ROW()*3-ROW($M$4)-ROW($F$4),COLUMN($E$2)))=0,"",INDIRECT(ADDRESS(ROW()*3-ROW($M$4)-ROW($F$4),COLUMN($E$2))))</f>
        <v/>
      </c>
      <c r="Q9" s="68" t="str" cm="1">
        <f t="array" aca="1" ref="Q9" ca="1">IF(INDIRECT(ADDRESS(ROW()*3-ROW($M$4)-ROW($F$4),COLUMN(G$3)))=0,"",INDIRECT(ADDRESS(ROW()*3-ROW($M$4)-ROW($F$4),COLUMN(G$3))))</f>
        <v/>
      </c>
      <c r="R9" s="69" t="str" cm="1">
        <f t="array" aca="1" ref="R9" ca="1">IF(INDIRECT(ADDRESS(ROW()*3-ROW($M$4)-ROW($F$4),COLUMN(H$3)))=0,"",INDIRECT(ADDRESS(ROW()*3-ROW($M$4)-ROW($F$4),COLUMN(H$3))))</f>
        <v/>
      </c>
      <c r="S9" s="69" t="str" cm="1">
        <f t="array" aca="1" ref="S9" ca="1">IF(INDIRECT(ADDRESS(ROW()*3-ROW($M$4)-ROW($F$4),COLUMN(I$3)))=0,"",INDIRECT(ADDRESS(ROW()*3-ROW($M$4)-ROW($F$4),COLUMN(I$3))))</f>
        <v/>
      </c>
      <c r="T9" s="97" t="str" cm="1">
        <f t="array" aca="1" ref="T9" ca="1">IF(INDIRECT(ADDRESS(ROW()*3-ROW($M$4)-ROW($F$4),COLUMN(J$3)))=0,"",INDIRECT(ADDRESS(ROW()*3-ROW($M$4)-ROW($F$4),COLUMN(J$3))))</f>
        <v/>
      </c>
      <c r="U9" s="136" t="str" cm="1">
        <f t="array" aca="1" ref="U9" ca="1">IF(INDIRECT(ADDRESS(ROW()*3-ROW($M$4)-ROW($F$4),COLUMN(K$3)))=0,"",INDIRECT(ADDRESS(ROW()*3-ROW($M$4)-ROW($F$4),COLUMN(K$3))))</f>
        <v/>
      </c>
      <c r="V9" s="68" t="str" cm="1">
        <f t="array" aca="1" ref="V9" ca="1">IF(INDIRECT(ADDRESS(ROW()*3-ROW($M$4)-ROW($F$4)+1,COLUMN(G$3)))=0,"",INDIRECT(ADDRESS(ROW()*3-ROW($M$4)-ROW($F$4)+1,COLUMN(G$3))))</f>
        <v/>
      </c>
      <c r="W9" s="69" t="str" cm="1">
        <f t="array" aca="1" ref="W9" ca="1">IF(INDIRECT(ADDRESS(ROW()*3-ROW($M$4)-ROW($F$4)+1,COLUMN(H$3)))=0,"",INDIRECT(ADDRESS(ROW()*3-ROW($M$4)-ROW($F$4)+1,COLUMN(H$3))))</f>
        <v/>
      </c>
      <c r="X9" s="69" t="str" cm="1">
        <f t="array" aca="1" ref="X9" ca="1">IF(INDIRECT(ADDRESS(ROW()*3-ROW($M$4)-ROW($F$4)+1,COLUMN(I$3)))=0,"",INDIRECT(ADDRESS(ROW()*3-ROW($M$4)-ROW($F$4)+1,COLUMN(I$3))))</f>
        <v/>
      </c>
      <c r="Y9" s="97" t="str" cm="1">
        <f t="array" aca="1" ref="Y9" ca="1">IF(INDIRECT(ADDRESS(ROW()*3-ROW($M$4)-ROW($F$4)+1,COLUMN(J$3)))=0,"",INDIRECT(ADDRESS(ROW()*3-ROW($M$4)-ROW($F$4)+1,COLUMN(J$3))))</f>
        <v/>
      </c>
      <c r="Z9" s="136" t="str" cm="1">
        <f t="array" aca="1" ref="Z9" ca="1">IF(INDIRECT(ADDRESS(ROW()*3-ROW($M$4)-ROW($F$4)+1,COLUMN(K$3)))=0,"",INDIRECT(ADDRESS(ROW()*3-ROW($M$4)-ROW($F$4)+1,COLUMN(K$3))))</f>
        <v/>
      </c>
      <c r="AA9" s="68" t="str" cm="1">
        <f t="array" aca="1" ref="AA9" ca="1">IF(INDIRECT(ADDRESS(ROW()*3-ROW($M$4)-ROW($F$4)+2,COLUMN(G$3)))=0,"",INDIRECT(ADDRESS(ROW()*3-ROW($M$4)-ROW($F$4)+2,COLUMN(G$3))))</f>
        <v/>
      </c>
      <c r="AB9" s="69" t="str" cm="1">
        <f t="array" aca="1" ref="AB9" ca="1">IF(INDIRECT(ADDRESS(ROW()*3-ROW($M$4)-ROW($F$4)+2,COLUMN(H$3)))=0,"",INDIRECT(ADDRESS(ROW()*3-ROW($M$4)-ROW($F$4)+2,COLUMN(H$3))))</f>
        <v/>
      </c>
      <c r="AC9" s="69" t="str" cm="1">
        <f t="array" aca="1" ref="AC9" ca="1">IF(INDIRECT(ADDRESS(ROW()*3-ROW($M$4)-ROW($F$4)+2,COLUMN(I$3)))=0,"",INDIRECT(ADDRESS(ROW()*3-ROW($M$4)-ROW($F$4)+2,COLUMN(I$3))))</f>
        <v/>
      </c>
      <c r="AD9" s="97" t="str" cm="1">
        <f t="array" aca="1" ref="AD9" ca="1">IF(INDIRECT(ADDRESS(ROW()*3-ROW($M$4)-ROW($F$4)+2,COLUMN(J$3)))=0,"",INDIRECT(ADDRESS(ROW()*3-ROW($M$4)-ROW($F$4)+2,COLUMN(J$3))))</f>
        <v/>
      </c>
      <c r="AE9" s="130" t="str" cm="1">
        <f t="array" aca="1" ref="AE9" ca="1">IF(INDIRECT(ADDRESS(ROW()*3-ROW($M$4)-ROW($F$4)+2,COLUMN(K$3)))=0,"",INDIRECT(ADDRESS(ROW()*3-ROW($M$4)-ROW($F$4)+2,COLUMN(K$3))))</f>
        <v/>
      </c>
      <c r="AG9" s="63"/>
      <c r="AH9" s="63"/>
    </row>
    <row r="10" spans="1:46" ht="15" thickBot="1">
      <c r="A10" s="61" t="s">
        <v>20</v>
      </c>
      <c r="B10" s="200">
        <v>2.4719999999999999E-4</v>
      </c>
      <c r="C10" s="228" t="s">
        <v>5</v>
      </c>
      <c r="D10" s="228" t="s">
        <v>6</v>
      </c>
      <c r="E10" s="229">
        <v>641.16</v>
      </c>
      <c r="F10" s="61" t="s">
        <v>20</v>
      </c>
      <c r="G10" s="189">
        <v>8.4335000000000004</v>
      </c>
      <c r="H10" s="190">
        <v>2.7528000000000001</v>
      </c>
      <c r="I10" s="190">
        <v>5.5566000000000004</v>
      </c>
      <c r="J10" s="190">
        <v>0.1241</v>
      </c>
      <c r="K10" s="187">
        <v>7.6980000000000004</v>
      </c>
      <c r="L10" s="63"/>
      <c r="M10" s="64">
        <f t="shared" si="0"/>
        <v>2026</v>
      </c>
      <c r="N10" s="65" t="s">
        <v>9</v>
      </c>
      <c r="O10" s="66" t="s">
        <v>10</v>
      </c>
      <c r="P10" s="67" t="str" cm="1">
        <f t="array" aca="1" ref="P10" ca="1">IF(INDIRECT(ADDRESS(ROW()*3-ROW($M$4)-ROW($F$4),COLUMN($E$2)))=0,"",INDIRECT(ADDRESS(ROW()*3-ROW($M$4)-ROW($F$4),COLUMN($E$2))))</f>
        <v/>
      </c>
      <c r="Q10" s="68" t="str" cm="1">
        <f t="array" aca="1" ref="Q10" ca="1">IF(INDIRECT(ADDRESS(ROW()*3-ROW($M$4)-ROW($F$4),COLUMN(G$3)))=0,"",INDIRECT(ADDRESS(ROW()*3-ROW($M$4)-ROW($F$4),COLUMN(G$3))))</f>
        <v/>
      </c>
      <c r="R10" s="69" t="str" cm="1">
        <f t="array" aca="1" ref="R10" ca="1">IF(INDIRECT(ADDRESS(ROW()*3-ROW($M$4)-ROW($F$4),COLUMN(H$3)))=0,"",INDIRECT(ADDRESS(ROW()*3-ROW($M$4)-ROW($F$4),COLUMN(H$3))))</f>
        <v/>
      </c>
      <c r="S10" s="69" t="str" cm="1">
        <f t="array" aca="1" ref="S10" ca="1">IF(INDIRECT(ADDRESS(ROW()*3-ROW($M$4)-ROW($F$4),COLUMN(I$3)))=0,"",INDIRECT(ADDRESS(ROW()*3-ROW($M$4)-ROW($F$4),COLUMN(I$3))))</f>
        <v/>
      </c>
      <c r="T10" s="97" t="str" cm="1">
        <f t="array" aca="1" ref="T10" ca="1">IF(INDIRECT(ADDRESS(ROW()*3-ROW($M$4)-ROW($F$4),COLUMN(J$3)))=0,"",INDIRECT(ADDRESS(ROW()*3-ROW($M$4)-ROW($F$4),COLUMN(J$3))))</f>
        <v/>
      </c>
      <c r="U10" s="136" t="str" cm="1">
        <f t="array" aca="1" ref="U10" ca="1">IF(INDIRECT(ADDRESS(ROW()*3-ROW($M$4)-ROW($F$4),COLUMN(K$3)))=0,"",INDIRECT(ADDRESS(ROW()*3-ROW($M$4)-ROW($F$4),COLUMN(K$3))))</f>
        <v/>
      </c>
      <c r="V10" s="68" t="str" cm="1">
        <f t="array" aca="1" ref="V10" ca="1">IF(INDIRECT(ADDRESS(ROW()*3-ROW($M$4)-ROW($F$4)+1,COLUMN(G$3)))=0,"",INDIRECT(ADDRESS(ROW()*3-ROW($M$4)-ROW($F$4)+1,COLUMN(G$3))))</f>
        <v/>
      </c>
      <c r="W10" s="69" t="str" cm="1">
        <f t="array" aca="1" ref="W10" ca="1">IF(INDIRECT(ADDRESS(ROW()*3-ROW($M$4)-ROW($F$4)+1,COLUMN(H$3)))=0,"",INDIRECT(ADDRESS(ROW()*3-ROW($M$4)-ROW($F$4)+1,COLUMN(H$3))))</f>
        <v/>
      </c>
      <c r="X10" s="69" t="str" cm="1">
        <f t="array" aca="1" ref="X10" ca="1">IF(INDIRECT(ADDRESS(ROW()*3-ROW($M$4)-ROW($F$4)+1,COLUMN(I$3)))=0,"",INDIRECT(ADDRESS(ROW()*3-ROW($M$4)-ROW($F$4)+1,COLUMN(I$3))))</f>
        <v/>
      </c>
      <c r="Y10" s="97" t="str" cm="1">
        <f t="array" aca="1" ref="Y10" ca="1">IF(INDIRECT(ADDRESS(ROW()*3-ROW($M$4)-ROW($F$4)+1,COLUMN(J$3)))=0,"",INDIRECT(ADDRESS(ROW()*3-ROW($M$4)-ROW($F$4)+1,COLUMN(J$3))))</f>
        <v/>
      </c>
      <c r="Z10" s="136" t="str" cm="1">
        <f t="array" aca="1" ref="Z10" ca="1">IF(INDIRECT(ADDRESS(ROW()*3-ROW($M$4)-ROW($F$4)+1,COLUMN(K$3)))=0,"",INDIRECT(ADDRESS(ROW()*3-ROW($M$4)-ROW($F$4)+1,COLUMN(K$3))))</f>
        <v/>
      </c>
      <c r="AA10" s="68" t="str" cm="1">
        <f t="array" aca="1" ref="AA10" ca="1">IF(INDIRECT(ADDRESS(ROW()*3-ROW($M$4)-ROW($F$4)+2,COLUMN(G$3)))=0,"",INDIRECT(ADDRESS(ROW()*3-ROW($M$4)-ROW($F$4)+2,COLUMN(G$3))))</f>
        <v/>
      </c>
      <c r="AB10" s="69" t="str" cm="1">
        <f t="array" aca="1" ref="AB10" ca="1">IF(INDIRECT(ADDRESS(ROW()*3-ROW($M$4)-ROW($F$4)+2,COLUMN(H$3)))=0,"",INDIRECT(ADDRESS(ROW()*3-ROW($M$4)-ROW($F$4)+2,COLUMN(H$3))))</f>
        <v/>
      </c>
      <c r="AC10" s="69" t="str" cm="1">
        <f t="array" aca="1" ref="AC10" ca="1">IF(INDIRECT(ADDRESS(ROW()*3-ROW($M$4)-ROW($F$4)+2,COLUMN(I$3)))=0,"",INDIRECT(ADDRESS(ROW()*3-ROW($M$4)-ROW($F$4)+2,COLUMN(I$3))))</f>
        <v/>
      </c>
      <c r="AD10" s="97" t="str" cm="1">
        <f t="array" aca="1" ref="AD10" ca="1">IF(INDIRECT(ADDRESS(ROW()*3-ROW($M$4)-ROW($F$4)+2,COLUMN(J$3)))=0,"",INDIRECT(ADDRESS(ROW()*3-ROW($M$4)-ROW($F$4)+2,COLUMN(J$3))))</f>
        <v/>
      </c>
      <c r="AE10" s="130" t="str" cm="1">
        <f t="array" aca="1" ref="AE10" ca="1">IF(INDIRECT(ADDRESS(ROW()*3-ROW($M$4)-ROW($F$4)+2,COLUMN(K$3)))=0,"",INDIRECT(ADDRESS(ROW()*3-ROW($M$4)-ROW($F$4)+2,COLUMN(K$3))))</f>
        <v/>
      </c>
      <c r="AG10" s="63"/>
      <c r="AH10" s="63"/>
    </row>
    <row r="11" spans="1:46" ht="15" thickBot="1">
      <c r="A11" s="61" t="s">
        <v>21</v>
      </c>
      <c r="B11" s="200">
        <v>2.5169999999999999E-4</v>
      </c>
      <c r="C11" s="228"/>
      <c r="D11" s="228"/>
      <c r="E11" s="229"/>
      <c r="F11" s="61" t="s">
        <v>21</v>
      </c>
      <c r="G11" s="189">
        <v>8.5869999999999997</v>
      </c>
      <c r="H11" s="190">
        <v>2.8029000000000002</v>
      </c>
      <c r="I11" s="190">
        <v>5.6577000000000002</v>
      </c>
      <c r="J11" s="190">
        <v>0.12640000000000001</v>
      </c>
      <c r="K11" s="187">
        <v>7.8479000000000001</v>
      </c>
      <c r="L11" s="63"/>
      <c r="M11" s="64">
        <f t="shared" si="0"/>
        <v>2026</v>
      </c>
      <c r="N11" s="65" t="s">
        <v>10</v>
      </c>
      <c r="O11" s="66" t="s">
        <v>11</v>
      </c>
      <c r="P11" s="67" t="str" cm="1">
        <f t="array" aca="1" ref="P11" ca="1">IF(INDIRECT(ADDRESS(ROW()*3-ROW($M$4)-ROW($F$4),COLUMN($E$2)))=0,"",INDIRECT(ADDRESS(ROW()*3-ROW($M$4)-ROW($F$4),COLUMN($E$2))))</f>
        <v/>
      </c>
      <c r="Q11" s="68" t="str" cm="1">
        <f t="array" aca="1" ref="Q11" ca="1">IF(INDIRECT(ADDRESS(ROW()*3-ROW($M$4)-ROW($F$4),COLUMN(G$3)))=0,"",INDIRECT(ADDRESS(ROW()*3-ROW($M$4)-ROW($F$4),COLUMN(G$3))))</f>
        <v/>
      </c>
      <c r="R11" s="69" t="str" cm="1">
        <f t="array" aca="1" ref="R11" ca="1">IF(INDIRECT(ADDRESS(ROW()*3-ROW($M$4)-ROW($F$4),COLUMN(H$3)))=0,"",INDIRECT(ADDRESS(ROW()*3-ROW($M$4)-ROW($F$4),COLUMN(H$3))))</f>
        <v/>
      </c>
      <c r="S11" s="69" t="str" cm="1">
        <f t="array" aca="1" ref="S11" ca="1">IF(INDIRECT(ADDRESS(ROW()*3-ROW($M$4)-ROW($F$4),COLUMN(I$3)))=0,"",INDIRECT(ADDRESS(ROW()*3-ROW($M$4)-ROW($F$4),COLUMN(I$3))))</f>
        <v/>
      </c>
      <c r="T11" s="97" t="str" cm="1">
        <f t="array" aca="1" ref="T11" ca="1">IF(INDIRECT(ADDRESS(ROW()*3-ROW($M$4)-ROW($F$4),COLUMN(J$3)))=0,"",INDIRECT(ADDRESS(ROW()*3-ROW($M$4)-ROW($F$4),COLUMN(J$3))))</f>
        <v/>
      </c>
      <c r="U11" s="136" t="str" cm="1">
        <f t="array" aca="1" ref="U11" ca="1">IF(INDIRECT(ADDRESS(ROW()*3-ROW($M$4)-ROW($F$4),COLUMN(K$3)))=0,"",INDIRECT(ADDRESS(ROW()*3-ROW($M$4)-ROW($F$4),COLUMN(K$3))))</f>
        <v/>
      </c>
      <c r="V11" s="68" t="str" cm="1">
        <f t="array" aca="1" ref="V11" ca="1">IF(INDIRECT(ADDRESS(ROW()*3-ROW($M$4)-ROW($F$4)+1,COLUMN(G$3)))=0,"",INDIRECT(ADDRESS(ROW()*3-ROW($M$4)-ROW($F$4)+1,COLUMN(G$3))))</f>
        <v/>
      </c>
      <c r="W11" s="69" t="str" cm="1">
        <f t="array" aca="1" ref="W11" ca="1">IF(INDIRECT(ADDRESS(ROW()*3-ROW($M$4)-ROW($F$4)+1,COLUMN(H$3)))=0,"",INDIRECT(ADDRESS(ROW()*3-ROW($M$4)-ROW($F$4)+1,COLUMN(H$3))))</f>
        <v/>
      </c>
      <c r="X11" s="69" t="str" cm="1">
        <f t="array" aca="1" ref="X11" ca="1">IF(INDIRECT(ADDRESS(ROW()*3-ROW($M$4)-ROW($F$4)+1,COLUMN(I$3)))=0,"",INDIRECT(ADDRESS(ROW()*3-ROW($M$4)-ROW($F$4)+1,COLUMN(I$3))))</f>
        <v/>
      </c>
      <c r="Y11" s="97" t="str" cm="1">
        <f t="array" aca="1" ref="Y11" ca="1">IF(INDIRECT(ADDRESS(ROW()*3-ROW($M$4)-ROW($F$4)+1,COLUMN(J$3)))=0,"",INDIRECT(ADDRESS(ROW()*3-ROW($M$4)-ROW($F$4)+1,COLUMN(J$3))))</f>
        <v/>
      </c>
      <c r="Z11" s="136" t="str" cm="1">
        <f t="array" aca="1" ref="Z11" ca="1">IF(INDIRECT(ADDRESS(ROW()*3-ROW($M$4)-ROW($F$4)+1,COLUMN(K$3)))=0,"",INDIRECT(ADDRESS(ROW()*3-ROW($M$4)-ROW($F$4)+1,COLUMN(K$3))))</f>
        <v/>
      </c>
      <c r="AA11" s="68" t="str" cm="1">
        <f t="array" aca="1" ref="AA11" ca="1">IF(INDIRECT(ADDRESS(ROW()*3-ROW($M$4)-ROW($F$4)+2,COLUMN(G$3)))=0,"",INDIRECT(ADDRESS(ROW()*3-ROW($M$4)-ROW($F$4)+2,COLUMN(G$3))))</f>
        <v/>
      </c>
      <c r="AB11" s="69" t="str" cm="1">
        <f t="array" aca="1" ref="AB11" ca="1">IF(INDIRECT(ADDRESS(ROW()*3-ROW($M$4)-ROW($F$4)+2,COLUMN(H$3)))=0,"",INDIRECT(ADDRESS(ROW()*3-ROW($M$4)-ROW($F$4)+2,COLUMN(H$3))))</f>
        <v/>
      </c>
      <c r="AC11" s="69" t="str" cm="1">
        <f t="array" aca="1" ref="AC11" ca="1">IF(INDIRECT(ADDRESS(ROW()*3-ROW($M$4)-ROW($F$4)+2,COLUMN(I$3)))=0,"",INDIRECT(ADDRESS(ROW()*3-ROW($M$4)-ROW($F$4)+2,COLUMN(I$3))))</f>
        <v/>
      </c>
      <c r="AD11" s="97" t="str" cm="1">
        <f t="array" aca="1" ref="AD11" ca="1">IF(INDIRECT(ADDRESS(ROW()*3-ROW($M$4)-ROW($F$4)+2,COLUMN(J$3)))=0,"",INDIRECT(ADDRESS(ROW()*3-ROW($M$4)-ROW($F$4)+2,COLUMN(J$3))))</f>
        <v/>
      </c>
      <c r="AE11" s="130" t="str" cm="1">
        <f t="array" aca="1" ref="AE11" ca="1">IF(INDIRECT(ADDRESS(ROW()*3-ROW($M$4)-ROW($F$4)+2,COLUMN(K$3)))=0,"",INDIRECT(ADDRESS(ROW()*3-ROW($M$4)-ROW($F$4)+2,COLUMN(K$3))))</f>
        <v/>
      </c>
      <c r="AG11" s="63"/>
      <c r="AH11" s="63"/>
    </row>
    <row r="12" spans="1:46" ht="15" thickBot="1">
      <c r="A12" s="61" t="s">
        <v>22</v>
      </c>
      <c r="B12" s="200">
        <v>2.565E-4</v>
      </c>
      <c r="C12" s="228"/>
      <c r="D12" s="228"/>
      <c r="E12" s="229"/>
      <c r="F12" s="61" t="s">
        <v>22</v>
      </c>
      <c r="G12" s="189">
        <v>8.7507999999999999</v>
      </c>
      <c r="H12" s="190">
        <v>2.8563999999999998</v>
      </c>
      <c r="I12" s="190">
        <v>5.7656000000000001</v>
      </c>
      <c r="J12" s="190">
        <v>0.1288</v>
      </c>
      <c r="K12" s="187">
        <v>8.0159000000000002</v>
      </c>
      <c r="L12" s="63"/>
      <c r="M12" s="64">
        <f t="shared" si="0"/>
        <v>2026</v>
      </c>
      <c r="N12" s="65" t="s">
        <v>11</v>
      </c>
      <c r="O12" s="66" t="s">
        <v>35</v>
      </c>
      <c r="P12" s="67" t="str" cm="1">
        <f t="array" aca="1" ref="P12" ca="1">IF(INDIRECT(ADDRESS(ROW()*3-ROW($M$4)-ROW($F$4),COLUMN($E$2)))=0,"",INDIRECT(ADDRESS(ROW()*3-ROW($M$4)-ROW($F$4),COLUMN($E$2))))</f>
        <v/>
      </c>
      <c r="Q12" s="68" t="str" cm="1">
        <f t="array" aca="1" ref="Q12" ca="1">IF(INDIRECT(ADDRESS(ROW()*3-ROW($M$4)-ROW($F$4),COLUMN(G$3)))=0,"",INDIRECT(ADDRESS(ROW()*3-ROW($M$4)-ROW($F$4),COLUMN(G$3))))</f>
        <v/>
      </c>
      <c r="R12" s="69" t="str" cm="1">
        <f t="array" aca="1" ref="R12" ca="1">IF(INDIRECT(ADDRESS(ROW()*3-ROW($M$4)-ROW($F$4),COLUMN(H$3)))=0,"",INDIRECT(ADDRESS(ROW()*3-ROW($M$4)-ROW($F$4),COLUMN(H$3))))</f>
        <v/>
      </c>
      <c r="S12" s="69" t="str" cm="1">
        <f t="array" aca="1" ref="S12" ca="1">IF(INDIRECT(ADDRESS(ROW()*3-ROW($M$4)-ROW($F$4),COLUMN(I$3)))=0,"",INDIRECT(ADDRESS(ROW()*3-ROW($M$4)-ROW($F$4),COLUMN(I$3))))</f>
        <v/>
      </c>
      <c r="T12" s="97" t="str" cm="1">
        <f t="array" aca="1" ref="T12" ca="1">IF(INDIRECT(ADDRESS(ROW()*3-ROW($M$4)-ROW($F$4),COLUMN(J$3)))=0,"",INDIRECT(ADDRESS(ROW()*3-ROW($M$4)-ROW($F$4),COLUMN(J$3))))</f>
        <v/>
      </c>
      <c r="U12" s="136" t="str" cm="1">
        <f t="array" aca="1" ref="U12" ca="1">IF(INDIRECT(ADDRESS(ROW()*3-ROW($M$4)-ROW($F$4),COLUMN(K$3)))=0,"",INDIRECT(ADDRESS(ROW()*3-ROW($M$4)-ROW($F$4),COLUMN(K$3))))</f>
        <v/>
      </c>
      <c r="V12" s="68" t="str" cm="1">
        <f t="array" aca="1" ref="V12" ca="1">IF(INDIRECT(ADDRESS(ROW()*3-ROW($M$4)-ROW($F$4)+1,COLUMN(G$3)))=0,"",INDIRECT(ADDRESS(ROW()*3-ROW($M$4)-ROW($F$4)+1,COLUMN(G$3))))</f>
        <v/>
      </c>
      <c r="W12" s="69" t="str" cm="1">
        <f t="array" aca="1" ref="W12" ca="1">IF(INDIRECT(ADDRESS(ROW()*3-ROW($M$4)-ROW($F$4)+1,COLUMN(H$3)))=0,"",INDIRECT(ADDRESS(ROW()*3-ROW($M$4)-ROW($F$4)+1,COLUMN(H$3))))</f>
        <v/>
      </c>
      <c r="X12" s="69" t="str" cm="1">
        <f t="array" aca="1" ref="X12" ca="1">IF(INDIRECT(ADDRESS(ROW()*3-ROW($M$4)-ROW($F$4)+1,COLUMN(I$3)))=0,"",INDIRECT(ADDRESS(ROW()*3-ROW($M$4)-ROW($F$4)+1,COLUMN(I$3))))</f>
        <v/>
      </c>
      <c r="Y12" s="97" t="str" cm="1">
        <f t="array" aca="1" ref="Y12" ca="1">IF(INDIRECT(ADDRESS(ROW()*3-ROW($M$4)-ROW($F$4)+1,COLUMN(J$3)))=0,"",INDIRECT(ADDRESS(ROW()*3-ROW($M$4)-ROW($F$4)+1,COLUMN(J$3))))</f>
        <v/>
      </c>
      <c r="Z12" s="136" t="str" cm="1">
        <f t="array" aca="1" ref="Z12" ca="1">IF(INDIRECT(ADDRESS(ROW()*3-ROW($M$4)-ROW($F$4)+1,COLUMN(K$3)))=0,"",INDIRECT(ADDRESS(ROW()*3-ROW($M$4)-ROW($F$4)+1,COLUMN(K$3))))</f>
        <v/>
      </c>
      <c r="AA12" s="68" t="str" cm="1">
        <f t="array" aca="1" ref="AA12" ca="1">IF(INDIRECT(ADDRESS(ROW()*3-ROW($M$4)-ROW($F$4)+2,COLUMN(G$3)))=0,"",INDIRECT(ADDRESS(ROW()*3-ROW($M$4)-ROW($F$4)+2,COLUMN(G$3))))</f>
        <v/>
      </c>
      <c r="AB12" s="69" t="str" cm="1">
        <f t="array" aca="1" ref="AB12" ca="1">IF(INDIRECT(ADDRESS(ROW()*3-ROW($M$4)-ROW($F$4)+2,COLUMN(H$3)))=0,"",INDIRECT(ADDRESS(ROW()*3-ROW($M$4)-ROW($F$4)+2,COLUMN(H$3))))</f>
        <v/>
      </c>
      <c r="AC12" s="69" t="str" cm="1">
        <f t="array" aca="1" ref="AC12" ca="1">IF(INDIRECT(ADDRESS(ROW()*3-ROW($M$4)-ROW($F$4)+2,COLUMN(I$3)))=0,"",INDIRECT(ADDRESS(ROW()*3-ROW($M$4)-ROW($F$4)+2,COLUMN(I$3))))</f>
        <v/>
      </c>
      <c r="AD12" s="97" t="str" cm="1">
        <f t="array" aca="1" ref="AD12" ca="1">IF(INDIRECT(ADDRESS(ROW()*3-ROW($M$4)-ROW($F$4)+2,COLUMN(J$3)))=0,"",INDIRECT(ADDRESS(ROW()*3-ROW($M$4)-ROW($F$4)+2,COLUMN(J$3))))</f>
        <v/>
      </c>
      <c r="AE12" s="130" t="str" cm="1">
        <f t="array" aca="1" ref="AE12" ca="1">IF(INDIRECT(ADDRESS(ROW()*3-ROW($M$4)-ROW($F$4)+2,COLUMN(K$3)))=0,"",INDIRECT(ADDRESS(ROW()*3-ROW($M$4)-ROW($F$4)+2,COLUMN(K$3))))</f>
        <v/>
      </c>
      <c r="AG12" s="63"/>
      <c r="AH12" s="63"/>
    </row>
    <row r="13" spans="1:46" ht="15" thickBot="1">
      <c r="A13" s="61" t="s">
        <v>23</v>
      </c>
      <c r="B13" s="200">
        <v>2.4719999999999999E-4</v>
      </c>
      <c r="C13" s="228" t="s">
        <v>6</v>
      </c>
      <c r="D13" s="228" t="s">
        <v>7</v>
      </c>
      <c r="E13" s="230">
        <v>621.39</v>
      </c>
      <c r="F13" s="61" t="s">
        <v>20</v>
      </c>
      <c r="G13" s="189">
        <v>7.9447999999999999</v>
      </c>
      <c r="H13" s="190">
        <v>2.5190999999999999</v>
      </c>
      <c r="I13" s="190">
        <v>5.3197000000000001</v>
      </c>
      <c r="J13" s="190">
        <v>0.106</v>
      </c>
      <c r="K13" s="187">
        <v>7.1135999999999999</v>
      </c>
      <c r="L13" s="63"/>
      <c r="M13" s="64">
        <f t="shared" si="0"/>
        <v>2026</v>
      </c>
      <c r="N13" s="65" t="s">
        <v>35</v>
      </c>
      <c r="O13" s="66" t="s">
        <v>17</v>
      </c>
      <c r="P13" s="67" t="str" cm="1">
        <f t="array" aca="1" ref="P13" ca="1">IF(INDIRECT(ADDRESS(ROW()*3-ROW($M$4)-ROW($F$4),COLUMN($E$2)))=0,"",INDIRECT(ADDRESS(ROW()*3-ROW($M$4)-ROW($F$4),COLUMN($E$2))))</f>
        <v/>
      </c>
      <c r="Q13" s="68" t="str" cm="1">
        <f t="array" aca="1" ref="Q13" ca="1">IF(INDIRECT(ADDRESS(ROW()*3-ROW($M$4)-ROW($F$4),COLUMN(G$3)))=0,"",INDIRECT(ADDRESS(ROW()*3-ROW($M$4)-ROW($F$4),COLUMN(G$3))))</f>
        <v/>
      </c>
      <c r="R13" s="69" t="str" cm="1">
        <f t="array" aca="1" ref="R13" ca="1">IF(INDIRECT(ADDRESS(ROW()*3-ROW($M$4)-ROW($F$4),COLUMN(H$3)))=0,"",INDIRECT(ADDRESS(ROW()*3-ROW($M$4)-ROW($F$4),COLUMN(H$3))))</f>
        <v/>
      </c>
      <c r="S13" s="69" t="str" cm="1">
        <f t="array" aca="1" ref="S13" ca="1">IF(INDIRECT(ADDRESS(ROW()*3-ROW($M$4)-ROW($F$4),COLUMN(I$3)))=0,"",INDIRECT(ADDRESS(ROW()*3-ROW($M$4)-ROW($F$4),COLUMN(I$3))))</f>
        <v/>
      </c>
      <c r="T13" s="97" t="str" cm="1">
        <f t="array" aca="1" ref="T13" ca="1">IF(INDIRECT(ADDRESS(ROW()*3-ROW($M$4)-ROW($F$4),COLUMN(J$3)))=0,"",INDIRECT(ADDRESS(ROW()*3-ROW($M$4)-ROW($F$4),COLUMN(J$3))))</f>
        <v/>
      </c>
      <c r="U13" s="136" t="str" cm="1">
        <f t="array" aca="1" ref="U13" ca="1">IF(INDIRECT(ADDRESS(ROW()*3-ROW($M$4)-ROW($F$4),COLUMN(K$3)))=0,"",INDIRECT(ADDRESS(ROW()*3-ROW($M$4)-ROW($F$4),COLUMN(K$3))))</f>
        <v/>
      </c>
      <c r="V13" s="68" t="str" cm="1">
        <f t="array" aca="1" ref="V13" ca="1">IF(INDIRECT(ADDRESS(ROW()*3-ROW($M$4)-ROW($F$4)+1,COLUMN(G$3)))=0,"",INDIRECT(ADDRESS(ROW()*3-ROW($M$4)-ROW($F$4)+1,COLUMN(G$3))))</f>
        <v/>
      </c>
      <c r="W13" s="69" t="str" cm="1">
        <f t="array" aca="1" ref="W13" ca="1">IF(INDIRECT(ADDRESS(ROW()*3-ROW($M$4)-ROW($F$4)+1,COLUMN(H$3)))=0,"",INDIRECT(ADDRESS(ROW()*3-ROW($M$4)-ROW($F$4)+1,COLUMN(H$3))))</f>
        <v/>
      </c>
      <c r="X13" s="69" t="str" cm="1">
        <f t="array" aca="1" ref="X13" ca="1">IF(INDIRECT(ADDRESS(ROW()*3-ROW($M$4)-ROW($F$4)+1,COLUMN(I$3)))=0,"",INDIRECT(ADDRESS(ROW()*3-ROW($M$4)-ROW($F$4)+1,COLUMN(I$3))))</f>
        <v/>
      </c>
      <c r="Y13" s="97" t="str" cm="1">
        <f t="array" aca="1" ref="Y13" ca="1">IF(INDIRECT(ADDRESS(ROW()*3-ROW($M$4)-ROW($F$4)+1,COLUMN(J$3)))=0,"",INDIRECT(ADDRESS(ROW()*3-ROW($M$4)-ROW($F$4)+1,COLUMN(J$3))))</f>
        <v/>
      </c>
      <c r="Z13" s="136" t="str" cm="1">
        <f t="array" aca="1" ref="Z13" ca="1">IF(INDIRECT(ADDRESS(ROW()*3-ROW($M$4)-ROW($F$4)+1,COLUMN(K$3)))=0,"",INDIRECT(ADDRESS(ROW()*3-ROW($M$4)-ROW($F$4)+1,COLUMN(K$3))))</f>
        <v/>
      </c>
      <c r="AA13" s="68" t="str" cm="1">
        <f t="array" aca="1" ref="AA13" ca="1">IF(INDIRECT(ADDRESS(ROW()*3-ROW($M$4)-ROW($F$4)+2,COLUMN(G$3)))=0,"",INDIRECT(ADDRESS(ROW()*3-ROW($M$4)-ROW($F$4)+2,COLUMN(G$3))))</f>
        <v/>
      </c>
      <c r="AB13" s="69" t="str" cm="1">
        <f t="array" aca="1" ref="AB13" ca="1">IF(INDIRECT(ADDRESS(ROW()*3-ROW($M$4)-ROW($F$4)+2,COLUMN(H$3)))=0,"",INDIRECT(ADDRESS(ROW()*3-ROW($M$4)-ROW($F$4)+2,COLUMN(H$3))))</f>
        <v/>
      </c>
      <c r="AC13" s="69" t="str" cm="1">
        <f t="array" aca="1" ref="AC13" ca="1">IF(INDIRECT(ADDRESS(ROW()*3-ROW($M$4)-ROW($F$4)+2,COLUMN(I$3)))=0,"",INDIRECT(ADDRESS(ROW()*3-ROW($M$4)-ROW($F$4)+2,COLUMN(I$3))))</f>
        <v/>
      </c>
      <c r="AD13" s="97" t="str" cm="1">
        <f t="array" aca="1" ref="AD13" ca="1">IF(INDIRECT(ADDRESS(ROW()*3-ROW($M$4)-ROW($F$4)+2,COLUMN(J$3)))=0,"",INDIRECT(ADDRESS(ROW()*3-ROW($M$4)-ROW($F$4)+2,COLUMN(J$3))))</f>
        <v/>
      </c>
      <c r="AE13" s="130" t="str" cm="1">
        <f t="array" aca="1" ref="AE13" ca="1">IF(INDIRECT(ADDRESS(ROW()*3-ROW($M$4)-ROW($F$4)+2,COLUMN(K$3)))=0,"",INDIRECT(ADDRESS(ROW()*3-ROW($M$4)-ROW($F$4)+2,COLUMN(K$3))))</f>
        <v/>
      </c>
      <c r="AG13" s="63"/>
      <c r="AH13" s="63"/>
    </row>
    <row r="14" spans="1:46" ht="15" thickBot="1">
      <c r="A14" s="61" t="s">
        <v>21</v>
      </c>
      <c r="B14" s="200">
        <v>2.5169999999999999E-4</v>
      </c>
      <c r="C14" s="228"/>
      <c r="D14" s="228"/>
      <c r="E14" s="230"/>
      <c r="F14" s="61" t="s">
        <v>21</v>
      </c>
      <c r="G14" s="189">
        <v>8.0893999999999995</v>
      </c>
      <c r="H14" s="190">
        <v>2.5648</v>
      </c>
      <c r="I14" s="190">
        <v>5.4165999999999999</v>
      </c>
      <c r="J14" s="190">
        <v>0.108</v>
      </c>
      <c r="K14" s="187">
        <v>7.2553000000000001</v>
      </c>
      <c r="L14" s="63"/>
      <c r="M14" s="64">
        <f t="shared" si="0"/>
        <v>2026</v>
      </c>
      <c r="N14" s="65" t="s">
        <v>17</v>
      </c>
      <c r="O14" s="66" t="s">
        <v>13</v>
      </c>
      <c r="P14" s="67" t="str" cm="1">
        <f t="array" aca="1" ref="P14" ca="1">IF(INDIRECT(ADDRESS(ROW()*3-ROW($M$4)-ROW($F$4),COLUMN($E$2)))=0,"",INDIRECT(ADDRESS(ROW()*3-ROW($M$4)-ROW($F$4),COLUMN($E$2))))</f>
        <v/>
      </c>
      <c r="Q14" s="68" t="str" cm="1">
        <f t="array" aca="1" ref="Q14" ca="1">IF(INDIRECT(ADDRESS(ROW()*3-ROW($M$4)-ROW($F$4),COLUMN(G$3)))=0,"",INDIRECT(ADDRESS(ROW()*3-ROW($M$4)-ROW($F$4),COLUMN(G$3))))</f>
        <v/>
      </c>
      <c r="R14" s="69" t="str" cm="1">
        <f t="array" aca="1" ref="R14" ca="1">IF(INDIRECT(ADDRESS(ROW()*3-ROW($M$4)-ROW($F$4),COLUMN(H$3)))=0,"",INDIRECT(ADDRESS(ROW()*3-ROW($M$4)-ROW($F$4),COLUMN(H$3))))</f>
        <v/>
      </c>
      <c r="S14" s="69" t="str" cm="1">
        <f t="array" aca="1" ref="S14" ca="1">IF(INDIRECT(ADDRESS(ROW()*3-ROW($M$4)-ROW($F$4),COLUMN(I$3)))=0,"",INDIRECT(ADDRESS(ROW()*3-ROW($M$4)-ROW($F$4),COLUMN(I$3))))</f>
        <v/>
      </c>
      <c r="T14" s="97" t="str" cm="1">
        <f t="array" aca="1" ref="T14" ca="1">IF(INDIRECT(ADDRESS(ROW()*3-ROW($M$4)-ROW($F$4),COLUMN(J$3)))=0,"",INDIRECT(ADDRESS(ROW()*3-ROW($M$4)-ROW($F$4),COLUMN(J$3))))</f>
        <v/>
      </c>
      <c r="U14" s="136" t="str" cm="1">
        <f t="array" aca="1" ref="U14" ca="1">IF(INDIRECT(ADDRESS(ROW()*3-ROW($M$4)-ROW($F$4),COLUMN(K$3)))=0,"",INDIRECT(ADDRESS(ROW()*3-ROW($M$4)-ROW($F$4),COLUMN(K$3))))</f>
        <v/>
      </c>
      <c r="V14" s="68" t="str" cm="1">
        <f t="array" aca="1" ref="V14" ca="1">IF(INDIRECT(ADDRESS(ROW()*3-ROW($M$4)-ROW($F$4)+1,COLUMN(G$3)))=0,"",INDIRECT(ADDRESS(ROW()*3-ROW($M$4)-ROW($F$4)+1,COLUMN(G$3))))</f>
        <v/>
      </c>
      <c r="W14" s="69" t="str" cm="1">
        <f t="array" aca="1" ref="W14" ca="1">IF(INDIRECT(ADDRESS(ROW()*3-ROW($M$4)-ROW($F$4)+1,COLUMN(H$3)))=0,"",INDIRECT(ADDRESS(ROW()*3-ROW($M$4)-ROW($F$4)+1,COLUMN(H$3))))</f>
        <v/>
      </c>
      <c r="X14" s="69" t="str" cm="1">
        <f t="array" aca="1" ref="X14" ca="1">IF(INDIRECT(ADDRESS(ROW()*3-ROW($M$4)-ROW($F$4)+1,COLUMN(I$3)))=0,"",INDIRECT(ADDRESS(ROW()*3-ROW($M$4)-ROW($F$4)+1,COLUMN(I$3))))</f>
        <v/>
      </c>
      <c r="Y14" s="97" t="str" cm="1">
        <f t="array" aca="1" ref="Y14" ca="1">IF(INDIRECT(ADDRESS(ROW()*3-ROW($M$4)-ROW($F$4)+1,COLUMN(J$3)))=0,"",INDIRECT(ADDRESS(ROW()*3-ROW($M$4)-ROW($F$4)+1,COLUMN(J$3))))</f>
        <v/>
      </c>
      <c r="Z14" s="136" t="str" cm="1">
        <f t="array" aca="1" ref="Z14" ca="1">IF(INDIRECT(ADDRESS(ROW()*3-ROW($M$4)-ROW($F$4)+1,COLUMN(K$3)))=0,"",INDIRECT(ADDRESS(ROW()*3-ROW($M$4)-ROW($F$4)+1,COLUMN(K$3))))</f>
        <v/>
      </c>
      <c r="AA14" s="68" t="str" cm="1">
        <f t="array" aca="1" ref="AA14" ca="1">IF(INDIRECT(ADDRESS(ROW()*3-ROW($M$4)-ROW($F$4)+2,COLUMN(G$3)))=0,"",INDIRECT(ADDRESS(ROW()*3-ROW($M$4)-ROW($F$4)+2,COLUMN(G$3))))</f>
        <v/>
      </c>
      <c r="AB14" s="69" t="str" cm="1">
        <f t="array" aca="1" ref="AB14" ca="1">IF(INDIRECT(ADDRESS(ROW()*3-ROW($M$4)-ROW($F$4)+2,COLUMN(H$3)))=0,"",INDIRECT(ADDRESS(ROW()*3-ROW($M$4)-ROW($F$4)+2,COLUMN(H$3))))</f>
        <v/>
      </c>
      <c r="AC14" s="69" t="str" cm="1">
        <f t="array" aca="1" ref="AC14" ca="1">IF(INDIRECT(ADDRESS(ROW()*3-ROW($M$4)-ROW($F$4)+2,COLUMN(I$3)))=0,"",INDIRECT(ADDRESS(ROW()*3-ROW($M$4)-ROW($F$4)+2,COLUMN(I$3))))</f>
        <v/>
      </c>
      <c r="AD14" s="97" t="str" cm="1">
        <f t="array" aca="1" ref="AD14" ca="1">IF(INDIRECT(ADDRESS(ROW()*3-ROW($M$4)-ROW($F$4)+2,COLUMN(J$3)))=0,"",INDIRECT(ADDRESS(ROW()*3-ROW($M$4)-ROW($F$4)+2,COLUMN(J$3))))</f>
        <v/>
      </c>
      <c r="AE14" s="130" t="str" cm="1">
        <f t="array" aca="1" ref="AE14" ca="1">IF(INDIRECT(ADDRESS(ROW()*3-ROW($M$4)-ROW($F$4)+2,COLUMN(K$3)))=0,"",INDIRECT(ADDRESS(ROW()*3-ROW($M$4)-ROW($F$4)+2,COLUMN(K$3))))</f>
        <v/>
      </c>
      <c r="AG14" s="63"/>
      <c r="AH14" s="63"/>
    </row>
    <row r="15" spans="1:46" ht="15" thickBot="1">
      <c r="A15" s="61" t="s">
        <v>22</v>
      </c>
      <c r="B15" s="200">
        <v>2.565E-4</v>
      </c>
      <c r="C15" s="228"/>
      <c r="D15" s="228"/>
      <c r="E15" s="230"/>
      <c r="F15" s="61" t="s">
        <v>22</v>
      </c>
      <c r="G15" s="189">
        <v>8.2437000000000005</v>
      </c>
      <c r="H15" s="190">
        <v>2.6137999999999999</v>
      </c>
      <c r="I15" s="190">
        <v>5.5198999999999998</v>
      </c>
      <c r="J15" s="190">
        <v>0.11</v>
      </c>
      <c r="K15" s="187">
        <v>7.4165000000000001</v>
      </c>
      <c r="L15" s="63"/>
      <c r="M15" s="64">
        <f t="shared" si="0"/>
        <v>2026</v>
      </c>
      <c r="N15" s="65" t="s">
        <v>13</v>
      </c>
      <c r="O15" s="66" t="s">
        <v>14</v>
      </c>
      <c r="P15" s="67" t="str" cm="1">
        <f t="array" aca="1" ref="P15" ca="1">IF(INDIRECT(ADDRESS(ROW()*3-ROW($M$4)-ROW($F$4),COLUMN($E$2)))=0,"",INDIRECT(ADDRESS(ROW()*3-ROW($M$4)-ROW($F$4),COLUMN($E$2))))</f>
        <v/>
      </c>
      <c r="Q15" s="68" t="str" cm="1">
        <f t="array" aca="1" ref="Q15" ca="1">IF(INDIRECT(ADDRESS(ROW()*3-ROW($M$4)-ROW($F$4),COLUMN(G$3)))=0,"",INDIRECT(ADDRESS(ROW()*3-ROW($M$4)-ROW($F$4),COLUMN(G$3))))</f>
        <v/>
      </c>
      <c r="R15" s="69" t="str" cm="1">
        <f t="array" aca="1" ref="R15" ca="1">IF(INDIRECT(ADDRESS(ROW()*3-ROW($M$4)-ROW($F$4),COLUMN(H$3)))=0,"",INDIRECT(ADDRESS(ROW()*3-ROW($M$4)-ROW($F$4),COLUMN(H$3))))</f>
        <v/>
      </c>
      <c r="S15" s="69" t="str" cm="1">
        <f t="array" aca="1" ref="S15" ca="1">IF(INDIRECT(ADDRESS(ROW()*3-ROW($M$4)-ROW($F$4),COLUMN(I$3)))=0,"",INDIRECT(ADDRESS(ROW()*3-ROW($M$4)-ROW($F$4),COLUMN(I$3))))</f>
        <v/>
      </c>
      <c r="T15" s="97" t="str" cm="1">
        <f t="array" aca="1" ref="T15" ca="1">IF(INDIRECT(ADDRESS(ROW()*3-ROW($M$4)-ROW($F$4),COLUMN(J$3)))=0,"",INDIRECT(ADDRESS(ROW()*3-ROW($M$4)-ROW($F$4),COLUMN(J$3))))</f>
        <v/>
      </c>
      <c r="U15" s="136" t="str" cm="1">
        <f t="array" aca="1" ref="U15" ca="1">IF(INDIRECT(ADDRESS(ROW()*3-ROW($M$4)-ROW($F$4),COLUMN(K$3)))=0,"",INDIRECT(ADDRESS(ROW()*3-ROW($M$4)-ROW($F$4),COLUMN(K$3))))</f>
        <v/>
      </c>
      <c r="V15" s="68" t="str" cm="1">
        <f t="array" aca="1" ref="V15" ca="1">IF(INDIRECT(ADDRESS(ROW()*3-ROW($M$4)-ROW($F$4)+1,COLUMN(G$3)))=0,"",INDIRECT(ADDRESS(ROW()*3-ROW($M$4)-ROW($F$4)+1,COLUMN(G$3))))</f>
        <v/>
      </c>
      <c r="W15" s="69" t="str" cm="1">
        <f t="array" aca="1" ref="W15" ca="1">IF(INDIRECT(ADDRESS(ROW()*3-ROW($M$4)-ROW($F$4)+1,COLUMN(H$3)))=0,"",INDIRECT(ADDRESS(ROW()*3-ROW($M$4)-ROW($F$4)+1,COLUMN(H$3))))</f>
        <v/>
      </c>
      <c r="X15" s="69" t="str" cm="1">
        <f t="array" aca="1" ref="X15" ca="1">IF(INDIRECT(ADDRESS(ROW()*3-ROW($M$4)-ROW($F$4)+1,COLUMN(I$3)))=0,"",INDIRECT(ADDRESS(ROW()*3-ROW($M$4)-ROW($F$4)+1,COLUMN(I$3))))</f>
        <v/>
      </c>
      <c r="Y15" s="97" t="str" cm="1">
        <f t="array" aca="1" ref="Y15" ca="1">IF(INDIRECT(ADDRESS(ROW()*3-ROW($M$4)-ROW($F$4)+1,COLUMN(J$3)))=0,"",INDIRECT(ADDRESS(ROW()*3-ROW($M$4)-ROW($F$4)+1,COLUMN(J$3))))</f>
        <v/>
      </c>
      <c r="Z15" s="136" t="str" cm="1">
        <f t="array" aca="1" ref="Z15" ca="1">IF(INDIRECT(ADDRESS(ROW()*3-ROW($M$4)-ROW($F$4)+1,COLUMN(K$3)))=0,"",INDIRECT(ADDRESS(ROW()*3-ROW($M$4)-ROW($F$4)+1,COLUMN(K$3))))</f>
        <v/>
      </c>
      <c r="AA15" s="68" t="str" cm="1">
        <f t="array" aca="1" ref="AA15" ca="1">IF(INDIRECT(ADDRESS(ROW()*3-ROW($M$4)-ROW($F$4)+2,COLUMN(G$3)))=0,"",INDIRECT(ADDRESS(ROW()*3-ROW($M$4)-ROW($F$4)+2,COLUMN(G$3))))</f>
        <v/>
      </c>
      <c r="AB15" s="69" t="str" cm="1">
        <f t="array" aca="1" ref="AB15" ca="1">IF(INDIRECT(ADDRESS(ROW()*3-ROW($M$4)-ROW($F$4)+2,COLUMN(H$3)))=0,"",INDIRECT(ADDRESS(ROW()*3-ROW($M$4)-ROW($F$4)+2,COLUMN(H$3))))</f>
        <v/>
      </c>
      <c r="AC15" s="69" t="str" cm="1">
        <f t="array" aca="1" ref="AC15" ca="1">IF(INDIRECT(ADDRESS(ROW()*3-ROW($M$4)-ROW($F$4)+2,COLUMN(I$3)))=0,"",INDIRECT(ADDRESS(ROW()*3-ROW($M$4)-ROW($F$4)+2,COLUMN(I$3))))</f>
        <v/>
      </c>
      <c r="AD15" s="97" t="str" cm="1">
        <f t="array" aca="1" ref="AD15" ca="1">IF(INDIRECT(ADDRESS(ROW()*3-ROW($M$4)-ROW($F$4)+2,COLUMN(J$3)))=0,"",INDIRECT(ADDRESS(ROW()*3-ROW($M$4)-ROW($F$4)+2,COLUMN(J$3))))</f>
        <v/>
      </c>
      <c r="AE15" s="130" t="str" cm="1">
        <f t="array" aca="1" ref="AE15" ca="1">IF(INDIRECT(ADDRESS(ROW()*3-ROW($M$4)-ROW($F$4)+2,COLUMN(K$3)))=0,"",INDIRECT(ADDRESS(ROW()*3-ROW($M$4)-ROW($F$4)+2,COLUMN(K$3))))</f>
        <v/>
      </c>
      <c r="AG15" s="63" t="s">
        <v>52</v>
      </c>
      <c r="AH15" s="63" t="s">
        <v>52</v>
      </c>
      <c r="AI15" s="52" t="s">
        <v>52</v>
      </c>
      <c r="AJ15" s="52" t="s">
        <v>52</v>
      </c>
      <c r="AL15" s="52" t="s">
        <v>52</v>
      </c>
      <c r="AM15" s="52" t="s">
        <v>52</v>
      </c>
      <c r="AN15" s="52" t="s">
        <v>52</v>
      </c>
      <c r="AO15" s="52" t="s">
        <v>52</v>
      </c>
      <c r="AQ15" s="52" t="s">
        <v>52</v>
      </c>
      <c r="AR15" s="52" t="s">
        <v>52</v>
      </c>
      <c r="AS15" s="52" t="s">
        <v>52</v>
      </c>
      <c r="AT15" s="52" t="s">
        <v>52</v>
      </c>
    </row>
    <row r="16" spans="1:46" ht="15" thickBot="1">
      <c r="A16" s="61" t="s">
        <v>20</v>
      </c>
      <c r="B16" s="195">
        <v>2.5085E-4</v>
      </c>
      <c r="C16" s="228" t="s">
        <v>7</v>
      </c>
      <c r="D16" s="228" t="s">
        <v>8</v>
      </c>
      <c r="E16" s="229">
        <v>701.74</v>
      </c>
      <c r="F16" s="61" t="s">
        <v>20</v>
      </c>
      <c r="G16" s="189">
        <v>2.5520999999999998</v>
      </c>
      <c r="H16" s="190">
        <v>1.6738999999999999</v>
      </c>
      <c r="I16" s="190">
        <v>0.86</v>
      </c>
      <c r="J16" s="190">
        <v>1.8200000000000001E-2</v>
      </c>
      <c r="K16" s="187">
        <v>2.2744</v>
      </c>
      <c r="L16" s="63"/>
      <c r="M16" s="72">
        <f t="shared" si="0"/>
        <v>2026</v>
      </c>
      <c r="N16" s="73" t="s">
        <v>14</v>
      </c>
      <c r="O16" s="74" t="s">
        <v>54</v>
      </c>
      <c r="P16" s="75" t="str" cm="1">
        <f t="array" aca="1" ref="P16" ca="1">IF(INDIRECT(ADDRESS(ROW()*3-ROW($M$4)-ROW($F$4),COLUMN($E$2)))=0,"",INDIRECT(ADDRESS(ROW()*3-ROW($M$4)-ROW($F$4),COLUMN($E$2))))</f>
        <v/>
      </c>
      <c r="Q16" s="76" t="str" cm="1">
        <f t="array" aca="1" ref="Q16" ca="1">IF(INDIRECT(ADDRESS(ROW()*3-ROW($M$4)-ROW($F$4),COLUMN(G$3)))=0,"",INDIRECT(ADDRESS(ROW()*3-ROW($M$4)-ROW($F$4),COLUMN(G$3))))</f>
        <v/>
      </c>
      <c r="R16" s="77" t="str" cm="1">
        <f t="array" aca="1" ref="R16" ca="1">IF(INDIRECT(ADDRESS(ROW()*3-ROW($M$4)-ROW($F$4),COLUMN(H$3)))=0,"",INDIRECT(ADDRESS(ROW()*3-ROW($M$4)-ROW($F$4),COLUMN(H$3))))</f>
        <v/>
      </c>
      <c r="S16" s="77" t="str" cm="1">
        <f t="array" aca="1" ref="S16" ca="1">IF(INDIRECT(ADDRESS(ROW()*3-ROW($M$4)-ROW($F$4),COLUMN(I$3)))=0,"",INDIRECT(ADDRESS(ROW()*3-ROW($M$4)-ROW($F$4),COLUMN(I$3))))</f>
        <v/>
      </c>
      <c r="T16" s="100" t="str" cm="1">
        <f t="array" aca="1" ref="T16" ca="1">IF(INDIRECT(ADDRESS(ROW()*3-ROW($M$4)-ROW($F$4),COLUMN(J$3)))=0,"",INDIRECT(ADDRESS(ROW()*3-ROW($M$4)-ROW($F$4),COLUMN(J$3))))</f>
        <v/>
      </c>
      <c r="U16" s="138" t="str" cm="1">
        <f t="array" aca="1" ref="U16" ca="1">IF(INDIRECT(ADDRESS(ROW()*3-ROW($M$4)-ROW($F$4),COLUMN(K$3)))=0,"",INDIRECT(ADDRESS(ROW()*3-ROW($M$4)-ROW($F$4),COLUMN(K$3))))</f>
        <v/>
      </c>
      <c r="V16" s="76" t="str" cm="1">
        <f t="array" aca="1" ref="V16" ca="1">IF(INDIRECT(ADDRESS(ROW()*3-ROW($M$4)-ROW($F$4)+1,COLUMN(G$3)))=0,"",INDIRECT(ADDRESS(ROW()*3-ROW($M$4)-ROW($F$4)+1,COLUMN(G$3))))</f>
        <v/>
      </c>
      <c r="W16" s="77" t="str" cm="1">
        <f t="array" aca="1" ref="W16" ca="1">IF(INDIRECT(ADDRESS(ROW()*3-ROW($M$4)-ROW($F$4)+1,COLUMN(H$3)))=0,"",INDIRECT(ADDRESS(ROW()*3-ROW($M$4)-ROW($F$4)+1,COLUMN(H$3))))</f>
        <v/>
      </c>
      <c r="X16" s="77" t="str" cm="1">
        <f t="array" aca="1" ref="X16" ca="1">IF(INDIRECT(ADDRESS(ROW()*3-ROW($M$4)-ROW($F$4)+1,COLUMN(I$3)))=0,"",INDIRECT(ADDRESS(ROW()*3-ROW($M$4)-ROW($F$4)+1,COLUMN(I$3))))</f>
        <v/>
      </c>
      <c r="Y16" s="100" t="str" cm="1">
        <f t="array" aca="1" ref="Y16" ca="1">IF(INDIRECT(ADDRESS(ROW()*3-ROW($M$4)-ROW($F$4)+1,COLUMN(J$3)))=0,"",INDIRECT(ADDRESS(ROW()*3-ROW($M$4)-ROW($F$4)+1,COLUMN(J$3))))</f>
        <v/>
      </c>
      <c r="Z16" s="138" t="str" cm="1">
        <f t="array" aca="1" ref="Z16" ca="1">IF(INDIRECT(ADDRESS(ROW()*3-ROW($M$4)-ROW($F$4)+1,COLUMN(K$3)))=0,"",INDIRECT(ADDRESS(ROW()*3-ROW($M$4)-ROW($F$4)+1,COLUMN(K$3))))</f>
        <v/>
      </c>
      <c r="AA16" s="76" t="str" cm="1">
        <f t="array" aca="1" ref="AA16" ca="1">IF(INDIRECT(ADDRESS(ROW()*3-ROW($M$4)-ROW($F$4)+2,COLUMN(G$3)))=0,"",INDIRECT(ADDRESS(ROW()*3-ROW($M$4)-ROW($F$4)+2,COLUMN(G$3))))</f>
        <v/>
      </c>
      <c r="AB16" s="77" t="str" cm="1">
        <f t="array" aca="1" ref="AB16" ca="1">IF(INDIRECT(ADDRESS(ROW()*3-ROW($M$4)-ROW($F$4)+2,COLUMN(H$3)))=0,"",INDIRECT(ADDRESS(ROW()*3-ROW($M$4)-ROW($F$4)+2,COLUMN(H$3))))</f>
        <v/>
      </c>
      <c r="AC16" s="77" t="str" cm="1">
        <f t="array" aca="1" ref="AC16" ca="1">IF(INDIRECT(ADDRESS(ROW()*3-ROW($M$4)-ROW($F$4)+2,COLUMN(I$3)))=0,"",INDIRECT(ADDRESS(ROW()*3-ROW($M$4)-ROW($F$4)+2,COLUMN(I$3))))</f>
        <v/>
      </c>
      <c r="AD16" s="100" t="str" cm="1">
        <f t="array" aca="1" ref="AD16" ca="1">IF(INDIRECT(ADDRESS(ROW()*3-ROW($M$4)-ROW($F$4)+2,COLUMN(J$3)))=0,"",INDIRECT(ADDRESS(ROW()*3-ROW($M$4)-ROW($F$4)+2,COLUMN(J$3))))</f>
        <v/>
      </c>
      <c r="AE16" s="131" t="str" cm="1">
        <f t="array" aca="1" ref="AE16" ca="1">IF(INDIRECT(ADDRESS(ROW()*3-ROW($M$4)-ROW($F$4)+2,COLUMN(K$3)))=0,"",INDIRECT(ADDRESS(ROW()*3-ROW($M$4)-ROW($F$4)+2,COLUMN(K$3))))</f>
        <v/>
      </c>
      <c r="AG16" s="63" t="s">
        <v>52</v>
      </c>
      <c r="AH16" s="63" t="s">
        <v>52</v>
      </c>
      <c r="AI16" s="52" t="s">
        <v>52</v>
      </c>
      <c r="AJ16" s="52" t="s">
        <v>52</v>
      </c>
      <c r="AL16" s="52" t="s">
        <v>52</v>
      </c>
      <c r="AM16" s="52" t="s">
        <v>52</v>
      </c>
      <c r="AN16" s="52" t="s">
        <v>52</v>
      </c>
      <c r="AO16" s="52" t="s">
        <v>52</v>
      </c>
      <c r="AQ16" s="52" t="s">
        <v>52</v>
      </c>
      <c r="AR16" s="52" t="s">
        <v>52</v>
      </c>
      <c r="AS16" s="52" t="s">
        <v>52</v>
      </c>
      <c r="AT16" s="52" t="s">
        <v>52</v>
      </c>
    </row>
    <row r="17" spans="1:48" ht="15" thickBot="1">
      <c r="A17" s="61" t="s">
        <v>21</v>
      </c>
      <c r="B17" s="195">
        <v>2.563E-4</v>
      </c>
      <c r="C17" s="228"/>
      <c r="D17" s="228"/>
      <c r="E17" s="229"/>
      <c r="F17" s="61" t="s">
        <v>21</v>
      </c>
      <c r="G17" s="189">
        <v>2.6076000000000001</v>
      </c>
      <c r="H17" s="190">
        <v>1.7102999999999999</v>
      </c>
      <c r="I17" s="190">
        <v>0.87870000000000004</v>
      </c>
      <c r="J17" s="190">
        <v>1.8599999999999998E-2</v>
      </c>
      <c r="K17" s="187">
        <v>2.3239000000000001</v>
      </c>
      <c r="L17" s="63"/>
      <c r="AG17" s="63"/>
      <c r="AH17" s="63"/>
    </row>
    <row r="18" spans="1:48" ht="16" thickBot="1">
      <c r="A18" s="61" t="s">
        <v>22</v>
      </c>
      <c r="B18" s="195">
        <v>2.6244000000000001E-4</v>
      </c>
      <c r="C18" s="228"/>
      <c r="D18" s="228"/>
      <c r="E18" s="229"/>
      <c r="F18" s="61" t="s">
        <v>22</v>
      </c>
      <c r="G18" s="189">
        <v>2.6701000000000001</v>
      </c>
      <c r="H18" s="190">
        <v>1.4608000000000001</v>
      </c>
      <c r="I18" s="190">
        <v>0.89980000000000004</v>
      </c>
      <c r="J18" s="190">
        <v>1.9E-2</v>
      </c>
      <c r="K18" s="187">
        <v>2.3795999999999999</v>
      </c>
      <c r="L18" s="63"/>
      <c r="M18" s="16" t="str">
        <f>"Αναπροσαρμογή Καυσίμων " &amp; M4 &amp; " - Ψηλή Τάση  (c/kWh)"</f>
        <v>Αναπροσαρμογή Καυσίμων 2026 - Ψηλή Τάση  (c/kWh)</v>
      </c>
      <c r="W18" s="16" t="str">
        <f>"Αναπροσαρμογή Καυσίμων " &amp; M4 &amp; " - Χαμηλή Τάση (c/kWh)"</f>
        <v>Αναπροσαρμογή Καυσίμων 2026 - Χαμηλή Τάση (c/kWh)</v>
      </c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</row>
    <row r="19" spans="1:48" ht="15" thickBot="1">
      <c r="A19" s="61" t="s">
        <v>20</v>
      </c>
      <c r="B19" s="195"/>
      <c r="C19" s="228" t="s">
        <v>8</v>
      </c>
      <c r="D19" s="228" t="s">
        <v>9</v>
      </c>
      <c r="E19" s="230"/>
      <c r="F19" s="61" t="s">
        <v>20</v>
      </c>
      <c r="G19" s="189"/>
      <c r="H19" s="190"/>
      <c r="I19" s="190"/>
      <c r="J19" s="190"/>
      <c r="K19" s="187"/>
      <c r="L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</row>
    <row r="20" spans="1:48" ht="15" thickBot="1">
      <c r="A20" s="61" t="s">
        <v>21</v>
      </c>
      <c r="B20" s="195"/>
      <c r="C20" s="228"/>
      <c r="D20" s="228"/>
      <c r="E20" s="230"/>
      <c r="F20" s="61" t="s">
        <v>21</v>
      </c>
      <c r="G20" s="189"/>
      <c r="H20" s="190"/>
      <c r="I20" s="190"/>
      <c r="J20" s="190"/>
      <c r="K20" s="187"/>
      <c r="L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</row>
    <row r="21" spans="1:48" ht="15" thickBot="1">
      <c r="A21" s="61" t="s">
        <v>22</v>
      </c>
      <c r="B21" s="195"/>
      <c r="C21" s="228"/>
      <c r="D21" s="228"/>
      <c r="E21" s="230"/>
      <c r="F21" s="61" t="s">
        <v>22</v>
      </c>
      <c r="G21" s="189"/>
      <c r="H21" s="190"/>
      <c r="I21" s="190"/>
      <c r="J21" s="190"/>
      <c r="K21" s="187"/>
      <c r="L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</row>
    <row r="22" spans="1:48" ht="15" thickBot="1">
      <c r="A22" s="61" t="s">
        <v>20</v>
      </c>
      <c r="B22" s="195"/>
      <c r="C22" s="228" t="s">
        <v>9</v>
      </c>
      <c r="D22" s="228" t="s">
        <v>10</v>
      </c>
      <c r="E22" s="231"/>
      <c r="F22" s="61" t="s">
        <v>20</v>
      </c>
      <c r="G22" s="189"/>
      <c r="H22" s="190"/>
      <c r="I22" s="190"/>
      <c r="J22" s="190"/>
      <c r="K22" s="187"/>
      <c r="L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</row>
    <row r="23" spans="1:48" ht="15" thickBot="1">
      <c r="A23" s="61" t="s">
        <v>21</v>
      </c>
      <c r="B23" s="195"/>
      <c r="C23" s="228"/>
      <c r="D23" s="228"/>
      <c r="E23" s="229"/>
      <c r="F23" s="61" t="s">
        <v>21</v>
      </c>
      <c r="G23" s="189"/>
      <c r="H23" s="190"/>
      <c r="I23" s="190"/>
      <c r="J23" s="190"/>
      <c r="K23" s="187"/>
      <c r="L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</row>
    <row r="24" spans="1:48" ht="15" thickBot="1">
      <c r="A24" s="61" t="s">
        <v>24</v>
      </c>
      <c r="B24" s="195"/>
      <c r="C24" s="228"/>
      <c r="D24" s="228"/>
      <c r="E24" s="229"/>
      <c r="F24" s="61" t="s">
        <v>22</v>
      </c>
      <c r="G24" s="189"/>
      <c r="H24" s="190"/>
      <c r="I24" s="190"/>
      <c r="J24" s="190"/>
      <c r="K24" s="187"/>
      <c r="L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</row>
    <row r="25" spans="1:48" ht="15" thickBot="1">
      <c r="A25" s="61" t="s">
        <v>20</v>
      </c>
      <c r="B25" s="200"/>
      <c r="C25" s="228" t="s">
        <v>10</v>
      </c>
      <c r="D25" s="228" t="s">
        <v>11</v>
      </c>
      <c r="E25" s="231"/>
      <c r="F25" s="61" t="s">
        <v>20</v>
      </c>
      <c r="G25" s="189"/>
      <c r="H25" s="190"/>
      <c r="I25" s="190"/>
      <c r="J25" s="190"/>
      <c r="K25" s="187"/>
      <c r="L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</row>
    <row r="26" spans="1:48" ht="15" thickBot="1">
      <c r="A26" s="61" t="s">
        <v>21</v>
      </c>
      <c r="B26" s="200"/>
      <c r="C26" s="228"/>
      <c r="D26" s="228"/>
      <c r="E26" s="229"/>
      <c r="F26" s="61" t="s">
        <v>21</v>
      </c>
      <c r="G26" s="189"/>
      <c r="H26" s="190"/>
      <c r="I26" s="190"/>
      <c r="J26" s="190"/>
      <c r="K26" s="187"/>
      <c r="L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</row>
    <row r="27" spans="1:48" ht="15" thickBot="1">
      <c r="A27" s="61" t="s">
        <v>22</v>
      </c>
      <c r="B27" s="200"/>
      <c r="C27" s="228"/>
      <c r="D27" s="228"/>
      <c r="E27" s="229"/>
      <c r="F27" s="61" t="s">
        <v>22</v>
      </c>
      <c r="G27" s="189"/>
      <c r="H27" s="190"/>
      <c r="I27" s="190"/>
      <c r="J27" s="190"/>
      <c r="K27" s="187"/>
      <c r="L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</row>
    <row r="28" spans="1:48" ht="15" thickBot="1">
      <c r="A28" s="61" t="s">
        <v>20</v>
      </c>
      <c r="B28" s="200"/>
      <c r="C28" s="228" t="s">
        <v>11</v>
      </c>
      <c r="D28" s="228" t="s">
        <v>12</v>
      </c>
      <c r="E28" s="231"/>
      <c r="F28" s="61" t="s">
        <v>20</v>
      </c>
      <c r="G28" s="189"/>
      <c r="H28" s="190"/>
      <c r="I28" s="190"/>
      <c r="J28" s="190"/>
      <c r="K28" s="187"/>
      <c r="L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ht="15" thickBot="1">
      <c r="A29" s="61" t="s">
        <v>25</v>
      </c>
      <c r="B29" s="200"/>
      <c r="C29" s="228"/>
      <c r="D29" s="228"/>
      <c r="E29" s="229"/>
      <c r="F29" s="61" t="s">
        <v>21</v>
      </c>
      <c r="G29" s="189"/>
      <c r="H29" s="190"/>
      <c r="I29" s="190"/>
      <c r="J29" s="190"/>
      <c r="K29" s="187"/>
      <c r="L29" s="63"/>
      <c r="AG29" s="63"/>
      <c r="AH29" s="63"/>
    </row>
    <row r="30" spans="1:48" ht="15" thickBot="1">
      <c r="A30" s="61" t="s">
        <v>26</v>
      </c>
      <c r="B30" s="200"/>
      <c r="C30" s="228"/>
      <c r="D30" s="228"/>
      <c r="E30" s="229"/>
      <c r="F30" s="61" t="s">
        <v>22</v>
      </c>
      <c r="G30" s="189"/>
      <c r="H30" s="190"/>
      <c r="I30" s="190"/>
      <c r="J30" s="190"/>
      <c r="K30" s="187"/>
      <c r="L30" s="63"/>
      <c r="AG30" s="63"/>
      <c r="AH30" s="63"/>
    </row>
    <row r="31" spans="1:48" ht="15" thickBot="1">
      <c r="A31" s="61" t="s">
        <v>20</v>
      </c>
      <c r="B31" s="200"/>
      <c r="C31" s="228" t="s">
        <v>12</v>
      </c>
      <c r="D31" s="228" t="s">
        <v>17</v>
      </c>
      <c r="E31" s="229"/>
      <c r="F31" s="61" t="s">
        <v>20</v>
      </c>
      <c r="G31" s="189"/>
      <c r="H31" s="190"/>
      <c r="I31" s="190"/>
      <c r="J31" s="190"/>
      <c r="K31" s="187"/>
      <c r="L31" s="63"/>
      <c r="AG31" s="63"/>
      <c r="AH31" s="63"/>
    </row>
    <row r="32" spans="1:48" ht="15" thickBot="1">
      <c r="A32" s="61" t="s">
        <v>25</v>
      </c>
      <c r="B32" s="200"/>
      <c r="C32" s="228"/>
      <c r="D32" s="228"/>
      <c r="E32" s="229"/>
      <c r="F32" s="61" t="s">
        <v>21</v>
      </c>
      <c r="G32" s="189"/>
      <c r="H32" s="190"/>
      <c r="I32" s="190"/>
      <c r="J32" s="190"/>
      <c r="K32" s="187"/>
      <c r="L32" s="63"/>
      <c r="AG32" s="63"/>
      <c r="AH32" s="63"/>
    </row>
    <row r="33" spans="1:34" ht="15" thickBot="1">
      <c r="A33" s="61" t="s">
        <v>26</v>
      </c>
      <c r="B33" s="200"/>
      <c r="C33" s="228"/>
      <c r="D33" s="228"/>
      <c r="E33" s="229"/>
      <c r="F33" s="61" t="s">
        <v>22</v>
      </c>
      <c r="G33" s="189"/>
      <c r="H33" s="190"/>
      <c r="I33" s="190"/>
      <c r="J33" s="190"/>
      <c r="K33" s="187"/>
      <c r="L33" s="63"/>
      <c r="AG33" s="63"/>
      <c r="AH33" s="63"/>
    </row>
    <row r="34" spans="1:34" ht="15" thickBot="1">
      <c r="A34" s="61" t="s">
        <v>20</v>
      </c>
      <c r="B34" s="200"/>
      <c r="C34" s="228" t="s">
        <v>17</v>
      </c>
      <c r="D34" s="228" t="s">
        <v>30</v>
      </c>
      <c r="E34" s="230"/>
      <c r="F34" s="61" t="s">
        <v>20</v>
      </c>
      <c r="G34" s="189"/>
      <c r="H34" s="190"/>
      <c r="I34" s="190"/>
      <c r="J34" s="190"/>
      <c r="K34" s="187"/>
      <c r="L34" s="63"/>
      <c r="AG34" s="63"/>
      <c r="AH34" s="63"/>
    </row>
    <row r="35" spans="1:34" ht="15" thickBot="1">
      <c r="A35" s="61" t="s">
        <v>25</v>
      </c>
      <c r="B35" s="200"/>
      <c r="C35" s="228"/>
      <c r="D35" s="228"/>
      <c r="E35" s="230"/>
      <c r="F35" s="61" t="s">
        <v>21</v>
      </c>
      <c r="G35" s="189"/>
      <c r="H35" s="190"/>
      <c r="I35" s="190"/>
      <c r="J35" s="190"/>
      <c r="K35" s="187"/>
      <c r="L35" s="63"/>
      <c r="AG35" s="63"/>
      <c r="AH35" s="63"/>
    </row>
    <row r="36" spans="1:34" ht="15" thickBot="1">
      <c r="A36" s="61" t="s">
        <v>26</v>
      </c>
      <c r="B36" s="200"/>
      <c r="C36" s="228"/>
      <c r="D36" s="228"/>
      <c r="E36" s="230"/>
      <c r="F36" s="61" t="s">
        <v>22</v>
      </c>
      <c r="G36" s="189"/>
      <c r="H36" s="190"/>
      <c r="I36" s="190"/>
      <c r="J36" s="190"/>
      <c r="K36" s="187"/>
      <c r="L36" s="63"/>
      <c r="AG36" s="63"/>
      <c r="AH36" s="63"/>
    </row>
    <row r="37" spans="1:34" ht="15.75" customHeight="1" thickBot="1">
      <c r="A37" s="61" t="s">
        <v>20</v>
      </c>
      <c r="B37" s="200"/>
      <c r="C37" s="228" t="s">
        <v>13</v>
      </c>
      <c r="D37" s="228" t="s">
        <v>14</v>
      </c>
      <c r="E37" s="230"/>
      <c r="F37" s="61" t="s">
        <v>20</v>
      </c>
      <c r="G37" s="189"/>
      <c r="H37" s="190"/>
      <c r="I37" s="190"/>
      <c r="J37" s="190"/>
      <c r="K37" s="187"/>
      <c r="L37" s="63"/>
      <c r="AG37" s="63"/>
      <c r="AH37" s="63"/>
    </row>
    <row r="38" spans="1:34" ht="15" thickBot="1">
      <c r="A38" s="61" t="s">
        <v>25</v>
      </c>
      <c r="B38" s="200"/>
      <c r="C38" s="228"/>
      <c r="D38" s="228"/>
      <c r="E38" s="230"/>
      <c r="F38" s="61" t="s">
        <v>21</v>
      </c>
      <c r="G38" s="189"/>
      <c r="H38" s="190"/>
      <c r="I38" s="190"/>
      <c r="J38" s="190"/>
      <c r="K38" s="187"/>
      <c r="L38" s="63"/>
      <c r="AG38" s="63"/>
      <c r="AH38" s="63"/>
    </row>
    <row r="39" spans="1:34" ht="15" thickBot="1">
      <c r="A39" s="61" t="s">
        <v>26</v>
      </c>
      <c r="B39" s="200"/>
      <c r="C39" s="228"/>
      <c r="D39" s="228"/>
      <c r="E39" s="230"/>
      <c r="F39" s="61" t="s">
        <v>22</v>
      </c>
      <c r="G39" s="189"/>
      <c r="H39" s="190"/>
      <c r="I39" s="190"/>
      <c r="J39" s="190"/>
      <c r="K39" s="187"/>
      <c r="L39" s="63"/>
      <c r="AG39" s="63"/>
      <c r="AH39" s="63"/>
    </row>
    <row r="40" spans="1:34" ht="15" thickBot="1">
      <c r="A40" s="78" t="s">
        <v>20</v>
      </c>
      <c r="B40" s="200"/>
      <c r="C40" s="228" t="s">
        <v>15</v>
      </c>
      <c r="D40" s="232" t="s">
        <v>55</v>
      </c>
      <c r="E40" s="230"/>
      <c r="F40" s="61" t="s">
        <v>20</v>
      </c>
      <c r="G40" s="189"/>
      <c r="H40" s="190"/>
      <c r="I40" s="190"/>
      <c r="J40" s="190"/>
      <c r="K40" s="187"/>
      <c r="L40" s="63"/>
      <c r="AG40" s="63"/>
    </row>
    <row r="41" spans="1:34" ht="15" thickBot="1">
      <c r="A41" s="78" t="s">
        <v>25</v>
      </c>
      <c r="B41" s="200"/>
      <c r="C41" s="228"/>
      <c r="D41" s="228"/>
      <c r="E41" s="230"/>
      <c r="F41" s="61" t="s">
        <v>21</v>
      </c>
      <c r="G41" s="189"/>
      <c r="H41" s="190"/>
      <c r="I41" s="190"/>
      <c r="J41" s="190"/>
      <c r="K41" s="187"/>
      <c r="L41" s="63"/>
      <c r="AG41" s="63"/>
    </row>
    <row r="42" spans="1:34" ht="15" thickBot="1">
      <c r="A42" s="78" t="s">
        <v>26</v>
      </c>
      <c r="B42" s="200"/>
      <c r="C42" s="228"/>
      <c r="D42" s="228"/>
      <c r="E42" s="230"/>
      <c r="F42" s="61" t="s">
        <v>22</v>
      </c>
      <c r="G42" s="189"/>
      <c r="H42" s="190"/>
      <c r="I42" s="190"/>
      <c r="J42" s="190"/>
      <c r="K42" s="187"/>
      <c r="L42" s="63"/>
      <c r="AG42" s="63"/>
    </row>
    <row r="43" spans="1:34">
      <c r="C43" s="6" t="s">
        <v>16</v>
      </c>
    </row>
  </sheetData>
  <mergeCells count="45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C4:C6"/>
    <mergeCell ref="D4:D6"/>
    <mergeCell ref="E4:E6"/>
    <mergeCell ref="C7:C9"/>
    <mergeCell ref="D7:D9"/>
    <mergeCell ref="E7:E9"/>
    <mergeCell ref="AA2:AE2"/>
    <mergeCell ref="G1:J1"/>
    <mergeCell ref="G2:J2"/>
    <mergeCell ref="K2:K3"/>
    <mergeCell ref="Q2:U2"/>
    <mergeCell ref="V2:Z2"/>
  </mergeCells>
  <pageMargins left="0.7" right="0.7" top="0.75" bottom="0.75" header="0.3" footer="0.3"/>
  <pageSetup scale="2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A855-20FB-4AC0-9E60-22EEE54B9430}">
  <dimension ref="A1:Z171"/>
  <sheetViews>
    <sheetView tabSelected="1" topLeftCell="M1" workbookViewId="0">
      <selection activeCell="T161" sqref="T161"/>
    </sheetView>
  </sheetViews>
  <sheetFormatPr defaultColWidth="8.90625" defaultRowHeight="14.5"/>
  <cols>
    <col min="1" max="1" width="8.1796875" style="52" customWidth="1"/>
    <col min="2" max="2" width="13.54296875" style="52" customWidth="1"/>
    <col min="3" max="3" width="10.81640625" style="52" customWidth="1"/>
    <col min="4" max="7" width="8.90625" style="52"/>
    <col min="8" max="8" width="9.90625" style="52" customWidth="1"/>
    <col min="9" max="12" width="8.90625" style="52"/>
    <col min="13" max="13" width="8.90625" style="52" customWidth="1"/>
    <col min="14" max="17" width="8.90625" style="52"/>
    <col min="18" max="21" width="10" style="52" customWidth="1"/>
    <col min="22" max="25" width="8.90625" style="52"/>
    <col min="26" max="26" width="10" style="52" customWidth="1"/>
    <col min="27" max="16384" width="8.90625" style="52"/>
  </cols>
  <sheetData>
    <row r="1" spans="1:26" ht="20.25" customHeight="1" thickBot="1">
      <c r="A1" s="80"/>
      <c r="B1" s="81"/>
      <c r="C1" s="82"/>
      <c r="D1" s="220" t="s">
        <v>20</v>
      </c>
      <c r="E1" s="220"/>
      <c r="F1" s="220"/>
      <c r="G1" s="220"/>
      <c r="H1" s="83"/>
      <c r="I1" s="233" t="s">
        <v>31</v>
      </c>
      <c r="J1" s="234"/>
      <c r="K1" s="234"/>
      <c r="L1" s="234"/>
      <c r="M1" s="83"/>
      <c r="N1" s="219" t="s">
        <v>24</v>
      </c>
      <c r="O1" s="220"/>
      <c r="P1" s="220"/>
      <c r="Q1" s="220"/>
      <c r="R1" s="126"/>
      <c r="S1" s="142"/>
      <c r="T1" s="142"/>
      <c r="U1" s="142"/>
      <c r="Z1" s="142"/>
    </row>
    <row r="2" spans="1:26" ht="39.5" thickBot="1">
      <c r="A2" s="84" t="s">
        <v>37</v>
      </c>
      <c r="B2" s="85" t="s">
        <v>49</v>
      </c>
      <c r="C2" s="86" t="s">
        <v>38</v>
      </c>
      <c r="D2" s="116" t="s">
        <v>19</v>
      </c>
      <c r="E2" s="117" t="s">
        <v>27</v>
      </c>
      <c r="F2" s="117" t="s">
        <v>29</v>
      </c>
      <c r="G2" s="117" t="s">
        <v>28</v>
      </c>
      <c r="H2" s="110" t="s">
        <v>50</v>
      </c>
      <c r="I2" s="116" t="s">
        <v>19</v>
      </c>
      <c r="J2" s="117" t="s">
        <v>27</v>
      </c>
      <c r="K2" s="117" t="s">
        <v>29</v>
      </c>
      <c r="L2" s="117" t="s">
        <v>28</v>
      </c>
      <c r="M2" s="110" t="s">
        <v>50</v>
      </c>
      <c r="N2" s="117" t="s">
        <v>19</v>
      </c>
      <c r="O2" s="117" t="s">
        <v>27</v>
      </c>
      <c r="P2" s="117" t="s">
        <v>29</v>
      </c>
      <c r="Q2" s="117" t="s">
        <v>28</v>
      </c>
      <c r="R2" s="110" t="s">
        <v>50</v>
      </c>
      <c r="S2" s="143"/>
      <c r="T2" s="143"/>
      <c r="U2" s="143"/>
      <c r="Z2" s="143"/>
    </row>
    <row r="3" spans="1:26" ht="15" thickBot="1">
      <c r="A3" s="87"/>
      <c r="B3" s="87"/>
      <c r="C3" s="88" t="s">
        <v>44</v>
      </c>
      <c r="D3" s="89" t="s">
        <v>45</v>
      </c>
      <c r="E3" s="90" t="s">
        <v>45</v>
      </c>
      <c r="F3" s="90" t="s">
        <v>45</v>
      </c>
      <c r="G3" s="91" t="s">
        <v>45</v>
      </c>
      <c r="H3" s="91" t="s">
        <v>45</v>
      </c>
      <c r="I3" s="89" t="s">
        <v>45</v>
      </c>
      <c r="J3" s="90" t="s">
        <v>45</v>
      </c>
      <c r="K3" s="90" t="s">
        <v>45</v>
      </c>
      <c r="L3" s="91" t="s">
        <v>45</v>
      </c>
      <c r="M3" s="108" t="s">
        <v>45</v>
      </c>
      <c r="N3" s="89" t="s">
        <v>45</v>
      </c>
      <c r="O3" s="90" t="s">
        <v>45</v>
      </c>
      <c r="P3" s="90" t="s">
        <v>45</v>
      </c>
      <c r="Q3" s="91" t="s">
        <v>45</v>
      </c>
      <c r="R3" s="108" t="s">
        <v>45</v>
      </c>
      <c r="S3" s="144"/>
      <c r="T3" s="144"/>
      <c r="U3" s="144"/>
      <c r="Z3" s="144"/>
    </row>
    <row r="4" spans="1:26">
      <c r="A4" s="92">
        <v>2013</v>
      </c>
      <c r="B4" s="92" t="s">
        <v>4</v>
      </c>
      <c r="C4" s="67">
        <v>562.1</v>
      </c>
      <c r="D4" s="96">
        <v>6.9718999999999998</v>
      </c>
      <c r="E4" s="69">
        <v>6.1078000000000001</v>
      </c>
      <c r="F4" s="69">
        <v>9.3100000000000002E-2</v>
      </c>
      <c r="G4" s="97">
        <v>0.77100000000000002</v>
      </c>
      <c r="H4" s="70"/>
      <c r="I4" s="95">
        <v>6.9718999999999998</v>
      </c>
      <c r="J4" s="93">
        <v>6.1078000000000001</v>
      </c>
      <c r="K4" s="93">
        <v>9.3100000000000002E-2</v>
      </c>
      <c r="L4" s="94">
        <v>0.77100000000000002</v>
      </c>
      <c r="M4" s="70"/>
      <c r="N4" s="96">
        <v>6.9718999999999998</v>
      </c>
      <c r="O4" s="69">
        <v>6.1078000000000001</v>
      </c>
      <c r="P4" s="69">
        <v>9.3100000000000002E-2</v>
      </c>
      <c r="Q4" s="97">
        <v>0.77100000000000002</v>
      </c>
      <c r="R4" s="70"/>
      <c r="S4" s="145"/>
      <c r="T4" s="145"/>
      <c r="U4" s="145"/>
      <c r="Z4" s="145"/>
    </row>
    <row r="5" spans="1:26">
      <c r="A5" s="92">
        <v>2013</v>
      </c>
      <c r="B5" s="92" t="s">
        <v>36</v>
      </c>
      <c r="C5" s="67">
        <v>591.6</v>
      </c>
      <c r="D5" s="96">
        <v>6.9401000000000002</v>
      </c>
      <c r="E5" s="69">
        <v>6.8338100000000006</v>
      </c>
      <c r="F5" s="69">
        <v>9.7600000000000006E-2</v>
      </c>
      <c r="G5" s="97">
        <v>8.6899999999999998E-3</v>
      </c>
      <c r="H5" s="70"/>
      <c r="I5" s="68">
        <v>6.9401000000000002</v>
      </c>
      <c r="J5" s="69">
        <v>6.8338100000000006</v>
      </c>
      <c r="K5" s="69">
        <v>9.7600000000000006E-2</v>
      </c>
      <c r="L5" s="97">
        <v>8.6899999999999998E-3</v>
      </c>
      <c r="M5" s="70"/>
      <c r="N5" s="96">
        <v>6.9401000000000002</v>
      </c>
      <c r="O5" s="69">
        <v>6.8338100000000006</v>
      </c>
      <c r="P5" s="69">
        <v>9.7600000000000006E-2</v>
      </c>
      <c r="Q5" s="97">
        <v>8.6899999999999998E-3</v>
      </c>
      <c r="R5" s="70"/>
      <c r="S5" s="145"/>
      <c r="T5" s="145"/>
      <c r="U5" s="145"/>
      <c r="Z5" s="145"/>
    </row>
    <row r="6" spans="1:26">
      <c r="A6" s="92">
        <v>2013</v>
      </c>
      <c r="B6" s="92" t="s">
        <v>6</v>
      </c>
      <c r="C6" s="67">
        <v>602.85</v>
      </c>
      <c r="D6" s="96">
        <v>7.2077999999999998</v>
      </c>
      <c r="E6" s="69">
        <v>7.08094</v>
      </c>
      <c r="F6" s="69">
        <v>0.1202</v>
      </c>
      <c r="G6" s="97">
        <v>6.6600000000000001E-3</v>
      </c>
      <c r="H6" s="70"/>
      <c r="I6" s="68">
        <v>7.2077999999999998</v>
      </c>
      <c r="J6" s="69">
        <v>7.08094</v>
      </c>
      <c r="K6" s="69">
        <v>0.1202</v>
      </c>
      <c r="L6" s="97">
        <v>6.6600000000000001E-3</v>
      </c>
      <c r="M6" s="70"/>
      <c r="N6" s="96">
        <v>7.2077999999999998</v>
      </c>
      <c r="O6" s="69">
        <v>7.08094</v>
      </c>
      <c r="P6" s="69">
        <v>0.1202</v>
      </c>
      <c r="Q6" s="97">
        <v>6.6600000000000001E-3</v>
      </c>
      <c r="R6" s="70"/>
      <c r="S6" s="145"/>
      <c r="T6" s="145"/>
      <c r="U6" s="145"/>
      <c r="Z6" s="145"/>
    </row>
    <row r="7" spans="1:26">
      <c r="A7" s="92">
        <v>2013</v>
      </c>
      <c r="B7" s="92" t="s">
        <v>7</v>
      </c>
      <c r="C7" s="67">
        <v>603.95000000000005</v>
      </c>
      <c r="D7" s="96">
        <v>7.234</v>
      </c>
      <c r="E7" s="69">
        <v>6.8734000000000002</v>
      </c>
      <c r="F7" s="69">
        <v>0.1202</v>
      </c>
      <c r="G7" s="97">
        <v>0.2404</v>
      </c>
      <c r="H7" s="70"/>
      <c r="I7" s="68">
        <v>7.234</v>
      </c>
      <c r="J7" s="69">
        <v>6.8734000000000002</v>
      </c>
      <c r="K7" s="69">
        <v>0.1202</v>
      </c>
      <c r="L7" s="97">
        <v>0.2404</v>
      </c>
      <c r="M7" s="70"/>
      <c r="N7" s="96">
        <v>7.234</v>
      </c>
      <c r="O7" s="69">
        <v>6.8734000000000002</v>
      </c>
      <c r="P7" s="69">
        <v>0.1202</v>
      </c>
      <c r="Q7" s="97">
        <v>0.2404</v>
      </c>
      <c r="R7" s="70"/>
      <c r="S7" s="145"/>
      <c r="T7" s="145"/>
      <c r="U7" s="145"/>
      <c r="Z7" s="145"/>
    </row>
    <row r="8" spans="1:26">
      <c r="A8" s="92">
        <v>2013</v>
      </c>
      <c r="B8" s="92" t="s">
        <v>8</v>
      </c>
      <c r="C8" s="67">
        <v>594.9</v>
      </c>
      <c r="D8" s="96">
        <v>7.0186000000000002</v>
      </c>
      <c r="E8" s="69">
        <v>6.6448999999999998</v>
      </c>
      <c r="F8" s="69">
        <v>0.12379999999999999</v>
      </c>
      <c r="G8" s="97">
        <v>0.24990000000000001</v>
      </c>
      <c r="H8" s="70"/>
      <c r="I8" s="68">
        <v>7.0186000000000002</v>
      </c>
      <c r="J8" s="69">
        <v>6.6448999999999998</v>
      </c>
      <c r="K8" s="69">
        <v>0.12379999999999999</v>
      </c>
      <c r="L8" s="97">
        <v>0.24990000000000001</v>
      </c>
      <c r="M8" s="70"/>
      <c r="N8" s="96">
        <v>7.0186000000000002</v>
      </c>
      <c r="O8" s="69">
        <v>6.6448999999999998</v>
      </c>
      <c r="P8" s="69">
        <v>0.12379999999999999</v>
      </c>
      <c r="Q8" s="97">
        <v>0.24990000000000001</v>
      </c>
      <c r="R8" s="70"/>
      <c r="S8" s="145"/>
      <c r="T8" s="145"/>
      <c r="U8" s="145"/>
      <c r="Z8" s="145"/>
    </row>
    <row r="9" spans="1:26">
      <c r="A9" s="92">
        <v>2013</v>
      </c>
      <c r="B9" s="92" t="s">
        <v>9</v>
      </c>
      <c r="C9" s="67">
        <v>577.29999999999995</v>
      </c>
      <c r="D9" s="96">
        <v>6.5997000000000003</v>
      </c>
      <c r="E9" s="69">
        <v>6.3438999999999997</v>
      </c>
      <c r="F9" s="69">
        <v>0.10349999999999999</v>
      </c>
      <c r="G9" s="97">
        <v>0.15229999999999999</v>
      </c>
      <c r="H9" s="101"/>
      <c r="I9" s="68">
        <v>6.5997000000000003</v>
      </c>
      <c r="J9" s="69">
        <v>6.3438999999999997</v>
      </c>
      <c r="K9" s="69">
        <v>0.10349999999999999</v>
      </c>
      <c r="L9" s="97">
        <v>0.15229999999999999</v>
      </c>
      <c r="M9" s="70"/>
      <c r="N9" s="96">
        <v>6.5997000000000003</v>
      </c>
      <c r="O9" s="69">
        <v>6.3438999999999997</v>
      </c>
      <c r="P9" s="69">
        <v>0.10349999999999999</v>
      </c>
      <c r="Q9" s="97">
        <v>0.15229999999999999</v>
      </c>
      <c r="R9" s="70"/>
      <c r="S9" s="145"/>
      <c r="T9" s="145"/>
      <c r="U9" s="145"/>
      <c r="Z9" s="145"/>
    </row>
    <row r="10" spans="1:26">
      <c r="A10" s="92">
        <v>2013</v>
      </c>
      <c r="B10" s="92" t="s">
        <v>10</v>
      </c>
      <c r="C10" s="67">
        <v>561.9</v>
      </c>
      <c r="D10" s="96">
        <v>6.2332000000000001</v>
      </c>
      <c r="E10" s="69">
        <v>6</v>
      </c>
      <c r="F10" s="69">
        <v>9.4E-2</v>
      </c>
      <c r="G10" s="97">
        <v>0.13919999999999999</v>
      </c>
      <c r="H10" s="102"/>
      <c r="I10" s="68">
        <v>6.2332000000000001</v>
      </c>
      <c r="J10" s="69">
        <v>6</v>
      </c>
      <c r="K10" s="69">
        <v>9.4E-2</v>
      </c>
      <c r="L10" s="97">
        <v>0.13919999999999999</v>
      </c>
      <c r="M10" s="103"/>
      <c r="N10" s="96">
        <v>6.2332000000000001</v>
      </c>
      <c r="O10" s="69">
        <v>6</v>
      </c>
      <c r="P10" s="69">
        <v>9.4E-2</v>
      </c>
      <c r="Q10" s="97">
        <v>0.13919999999999999</v>
      </c>
      <c r="R10" s="104"/>
      <c r="S10" s="146"/>
      <c r="T10" s="145"/>
      <c r="U10" s="145"/>
      <c r="Z10" s="145"/>
    </row>
    <row r="11" spans="1:26">
      <c r="A11" s="92">
        <v>2013</v>
      </c>
      <c r="B11" s="92" t="s">
        <v>11</v>
      </c>
      <c r="C11" s="67">
        <v>546.75</v>
      </c>
      <c r="D11" s="96">
        <v>5.8727</v>
      </c>
      <c r="E11" s="69">
        <v>5.6715999999999998</v>
      </c>
      <c r="F11" s="69">
        <v>7.4999999999999997E-2</v>
      </c>
      <c r="G11" s="97">
        <v>0.12609999999999999</v>
      </c>
      <c r="H11" s="105"/>
      <c r="I11" s="68">
        <v>5.8727</v>
      </c>
      <c r="J11" s="69">
        <v>5.6715999999999998</v>
      </c>
      <c r="K11" s="69">
        <v>7.4999999999999997E-2</v>
      </c>
      <c r="L11" s="97">
        <v>0.12609999999999999</v>
      </c>
      <c r="M11" s="104"/>
      <c r="N11" s="96">
        <v>5.8727</v>
      </c>
      <c r="O11" s="69">
        <v>5.6715999999999998</v>
      </c>
      <c r="P11" s="69">
        <v>7.4999999999999997E-2</v>
      </c>
      <c r="Q11" s="97">
        <v>0.12609999999999999</v>
      </c>
      <c r="R11" s="103"/>
      <c r="S11" s="146"/>
      <c r="T11" s="145"/>
      <c r="U11" s="145"/>
      <c r="Z11" s="145"/>
    </row>
    <row r="12" spans="1:26">
      <c r="A12" s="92">
        <v>2013</v>
      </c>
      <c r="B12" s="92" t="s">
        <v>35</v>
      </c>
      <c r="C12" s="67">
        <v>542.15</v>
      </c>
      <c r="D12" s="96">
        <v>5.7632000000000003</v>
      </c>
      <c r="E12" s="69">
        <v>5.5655999999999999</v>
      </c>
      <c r="F12" s="69">
        <v>7.3800000000000004E-2</v>
      </c>
      <c r="G12" s="97">
        <v>0.12379999999999999</v>
      </c>
      <c r="H12" s="105"/>
      <c r="I12" s="68">
        <v>5.7632000000000003</v>
      </c>
      <c r="J12" s="69">
        <v>5.5655999999999999</v>
      </c>
      <c r="K12" s="69">
        <v>7.3800000000000004E-2</v>
      </c>
      <c r="L12" s="97">
        <v>0.12379999999999999</v>
      </c>
      <c r="M12" s="104"/>
      <c r="N12" s="96">
        <v>5.7632000000000003</v>
      </c>
      <c r="O12" s="69">
        <v>5.5655999999999999</v>
      </c>
      <c r="P12" s="69">
        <v>7.3800000000000004E-2</v>
      </c>
      <c r="Q12" s="97">
        <v>0.12379999999999999</v>
      </c>
      <c r="R12" s="104"/>
      <c r="S12" s="146"/>
      <c r="T12" s="145"/>
      <c r="U12" s="145"/>
      <c r="Z12" s="145"/>
    </row>
    <row r="13" spans="1:26">
      <c r="A13" s="92">
        <v>2013</v>
      </c>
      <c r="B13" s="92" t="s">
        <v>17</v>
      </c>
      <c r="C13" s="67">
        <v>537.35</v>
      </c>
      <c r="D13" s="96">
        <v>5.6489000000000003</v>
      </c>
      <c r="E13" s="69">
        <v>5.4407000000000005</v>
      </c>
      <c r="F13" s="69">
        <v>9.1600000000000001E-2</v>
      </c>
      <c r="G13" s="97">
        <v>0.1166</v>
      </c>
      <c r="H13" s="105"/>
      <c r="I13" s="68">
        <v>5.6489000000000003</v>
      </c>
      <c r="J13" s="69">
        <v>5.4407000000000005</v>
      </c>
      <c r="K13" s="69">
        <v>9.1600000000000001E-2</v>
      </c>
      <c r="L13" s="97">
        <v>0.1166</v>
      </c>
      <c r="M13" s="104"/>
      <c r="N13" s="96">
        <v>5.6489000000000003</v>
      </c>
      <c r="O13" s="69">
        <v>5.4407000000000005</v>
      </c>
      <c r="P13" s="69">
        <v>9.1600000000000001E-2</v>
      </c>
      <c r="Q13" s="97">
        <v>0.1166</v>
      </c>
      <c r="R13" s="105"/>
      <c r="S13" s="147"/>
      <c r="T13" s="145"/>
      <c r="U13" s="145"/>
      <c r="Z13" s="145"/>
    </row>
    <row r="14" spans="1:26">
      <c r="A14" s="92">
        <v>2013</v>
      </c>
      <c r="B14" s="92" t="s">
        <v>13</v>
      </c>
      <c r="C14" s="67">
        <v>494.95</v>
      </c>
      <c r="D14" s="96">
        <v>4.6398000000000001</v>
      </c>
      <c r="E14" s="69">
        <v>4.4588999999999999</v>
      </c>
      <c r="F14" s="69">
        <v>0.10349999999999999</v>
      </c>
      <c r="G14" s="97">
        <v>7.7399999999999997E-2</v>
      </c>
      <c r="H14" s="105"/>
      <c r="I14" s="68">
        <v>4.6398000000000001</v>
      </c>
      <c r="J14" s="69">
        <v>4.4588999999999999</v>
      </c>
      <c r="K14" s="69">
        <v>0.10349999999999999</v>
      </c>
      <c r="L14" s="97">
        <v>7.7399999999999997E-2</v>
      </c>
      <c r="M14" s="104"/>
      <c r="N14" s="96">
        <v>4.6398000000000001</v>
      </c>
      <c r="O14" s="69">
        <v>4.4588999999999999</v>
      </c>
      <c r="P14" s="69">
        <v>0.10349999999999999</v>
      </c>
      <c r="Q14" s="97">
        <v>7.7399999999999997E-2</v>
      </c>
      <c r="R14" s="105"/>
      <c r="S14" s="147"/>
      <c r="T14" s="145"/>
      <c r="U14" s="145"/>
      <c r="Z14" s="145"/>
    </row>
    <row r="15" spans="1:26" ht="15" thickBot="1">
      <c r="A15" s="98">
        <v>2013</v>
      </c>
      <c r="B15" s="98" t="s">
        <v>14</v>
      </c>
      <c r="C15" s="125">
        <v>489.2</v>
      </c>
      <c r="D15" s="99">
        <v>4.5030000000000001</v>
      </c>
      <c r="E15" s="77">
        <v>4.3197000000000001</v>
      </c>
      <c r="F15" s="77">
        <v>0.1119</v>
      </c>
      <c r="G15" s="100">
        <v>7.1400000000000005E-2</v>
      </c>
      <c r="H15" s="171"/>
      <c r="I15" s="76">
        <v>4.5030000000000001</v>
      </c>
      <c r="J15" s="77">
        <v>4.3197000000000001</v>
      </c>
      <c r="K15" s="77">
        <v>0.1119</v>
      </c>
      <c r="L15" s="100">
        <v>7.1400000000000005E-2</v>
      </c>
      <c r="M15" s="106"/>
      <c r="N15" s="99">
        <v>4.5030000000000001</v>
      </c>
      <c r="O15" s="77">
        <v>4.3197000000000001</v>
      </c>
      <c r="P15" s="77">
        <v>0.1119</v>
      </c>
      <c r="Q15" s="100">
        <v>7.1400000000000005E-2</v>
      </c>
      <c r="R15" s="107"/>
      <c r="S15" s="147"/>
      <c r="T15" s="145"/>
      <c r="U15" s="145"/>
      <c r="Z15" s="145"/>
    </row>
    <row r="16" spans="1:26">
      <c r="A16" s="92">
        <v>2014</v>
      </c>
      <c r="B16" s="92" t="s">
        <v>4</v>
      </c>
      <c r="C16" s="67">
        <v>503.3</v>
      </c>
      <c r="D16" s="96">
        <v>4.8384999999999998</v>
      </c>
      <c r="E16" s="69">
        <v>3.8380999999999998</v>
      </c>
      <c r="F16" s="69">
        <v>9.64E-2</v>
      </c>
      <c r="G16" s="97">
        <v>0.90400000000000003</v>
      </c>
      <c r="H16" s="174"/>
      <c r="I16" s="95">
        <v>4.8384999999999998</v>
      </c>
      <c r="J16" s="93">
        <v>3.8380999999999998</v>
      </c>
      <c r="K16" s="93">
        <v>9.64E-2</v>
      </c>
      <c r="L16" s="94">
        <v>0.90400000000000003</v>
      </c>
      <c r="M16" s="70"/>
      <c r="N16" s="96">
        <v>4.8384999999999998</v>
      </c>
      <c r="O16" s="69">
        <v>3.8380999999999998</v>
      </c>
      <c r="P16" s="69">
        <v>9.64E-2</v>
      </c>
      <c r="Q16" s="97">
        <v>0.90400000000000003</v>
      </c>
      <c r="R16" s="70"/>
      <c r="S16" s="145"/>
      <c r="T16" s="145"/>
      <c r="U16" s="145"/>
      <c r="Z16" s="145"/>
    </row>
    <row r="17" spans="1:26">
      <c r="A17" s="92">
        <v>2014</v>
      </c>
      <c r="B17" s="92" t="s">
        <v>36</v>
      </c>
      <c r="C17" s="67">
        <v>494.15</v>
      </c>
      <c r="D17" s="96">
        <v>4.6208</v>
      </c>
      <c r="E17" s="69">
        <v>4.3851999999999993</v>
      </c>
      <c r="F17" s="69">
        <v>0.15229999999999999</v>
      </c>
      <c r="G17" s="97">
        <v>8.3299999999999999E-2</v>
      </c>
      <c r="H17" s="70"/>
      <c r="I17" s="68">
        <v>4.6208</v>
      </c>
      <c r="J17" s="69">
        <v>4.3851999999999993</v>
      </c>
      <c r="K17" s="69">
        <v>0.15229999999999999</v>
      </c>
      <c r="L17" s="97">
        <v>8.3299999999999999E-2</v>
      </c>
      <c r="M17" s="70"/>
      <c r="N17" s="96">
        <v>4.6208</v>
      </c>
      <c r="O17" s="69">
        <v>4.3851999999999993</v>
      </c>
      <c r="P17" s="69">
        <v>0.15229999999999999</v>
      </c>
      <c r="Q17" s="97">
        <v>8.3299999999999999E-2</v>
      </c>
      <c r="R17" s="70"/>
      <c r="S17" s="145"/>
      <c r="T17" s="145"/>
      <c r="U17" s="145"/>
      <c r="Z17" s="145"/>
    </row>
    <row r="18" spans="1:26">
      <c r="A18" s="92">
        <v>2014</v>
      </c>
      <c r="B18" s="92" t="s">
        <v>6</v>
      </c>
      <c r="C18" s="67">
        <v>506</v>
      </c>
      <c r="D18" s="96">
        <v>4.9028</v>
      </c>
      <c r="E18" s="69">
        <v>4.6315</v>
      </c>
      <c r="F18" s="69">
        <v>0.17730000000000001</v>
      </c>
      <c r="G18" s="97">
        <v>9.4E-2</v>
      </c>
      <c r="H18" s="70"/>
      <c r="I18" s="68">
        <v>4.9028</v>
      </c>
      <c r="J18" s="69">
        <v>4.6315</v>
      </c>
      <c r="K18" s="69">
        <v>0.17730000000000001</v>
      </c>
      <c r="L18" s="97">
        <v>9.4E-2</v>
      </c>
      <c r="M18" s="70"/>
      <c r="N18" s="96">
        <v>4.9028</v>
      </c>
      <c r="O18" s="69">
        <v>4.6315</v>
      </c>
      <c r="P18" s="69">
        <v>0.17730000000000001</v>
      </c>
      <c r="Q18" s="97">
        <v>9.4E-2</v>
      </c>
      <c r="R18" s="70"/>
      <c r="S18" s="145"/>
      <c r="T18" s="145"/>
      <c r="U18" s="145"/>
      <c r="Z18" s="145"/>
    </row>
    <row r="19" spans="1:26">
      <c r="A19" s="92">
        <v>2014</v>
      </c>
      <c r="B19" s="92" t="s">
        <v>7</v>
      </c>
      <c r="C19" s="67">
        <v>493.05</v>
      </c>
      <c r="D19" s="96">
        <v>4.5945999999999998</v>
      </c>
      <c r="E19" s="69">
        <v>4.4054000000000002</v>
      </c>
      <c r="F19" s="69">
        <v>0.11070000000000001</v>
      </c>
      <c r="G19" s="97">
        <v>7.85E-2</v>
      </c>
      <c r="H19" s="70"/>
      <c r="I19" s="68">
        <v>4.5945999999999998</v>
      </c>
      <c r="J19" s="69">
        <v>4.4054000000000002</v>
      </c>
      <c r="K19" s="69">
        <v>0.11070000000000001</v>
      </c>
      <c r="L19" s="97">
        <v>7.85E-2</v>
      </c>
      <c r="M19" s="70"/>
      <c r="N19" s="96">
        <v>4.5945999999999998</v>
      </c>
      <c r="O19" s="69">
        <v>4.4054000000000002</v>
      </c>
      <c r="P19" s="69">
        <v>0.11070000000000001</v>
      </c>
      <c r="Q19" s="97">
        <v>7.85E-2</v>
      </c>
      <c r="R19" s="70"/>
      <c r="S19" s="145"/>
      <c r="T19" s="145"/>
      <c r="U19" s="145"/>
      <c r="Z19" s="145"/>
    </row>
    <row r="20" spans="1:26" ht="15.5">
      <c r="A20" s="92">
        <v>2014</v>
      </c>
      <c r="B20" s="92" t="s">
        <v>8</v>
      </c>
      <c r="C20" s="67">
        <v>497.1</v>
      </c>
      <c r="D20" s="96">
        <v>4.6909999999999998</v>
      </c>
      <c r="E20" s="69">
        <v>4.4935</v>
      </c>
      <c r="F20" s="69">
        <v>0.1166</v>
      </c>
      <c r="G20" s="97">
        <v>8.09E-2</v>
      </c>
      <c r="H20" s="70"/>
      <c r="I20" s="68">
        <v>4.6909999999999998</v>
      </c>
      <c r="J20" s="69">
        <v>4.4935</v>
      </c>
      <c r="K20" s="69">
        <v>0.1166</v>
      </c>
      <c r="L20" s="97">
        <v>8.09E-2</v>
      </c>
      <c r="M20" s="70"/>
      <c r="N20" s="96">
        <v>4.6909999999999998</v>
      </c>
      <c r="O20" s="69">
        <v>4.4935</v>
      </c>
      <c r="P20" s="69">
        <v>0.1166</v>
      </c>
      <c r="Q20" s="97">
        <v>8.09E-2</v>
      </c>
      <c r="R20" s="70"/>
      <c r="S20" s="145"/>
      <c r="T20" s="145"/>
      <c r="U20" s="145"/>
      <c r="X20" s="16"/>
      <c r="Z20" s="145"/>
    </row>
    <row r="21" spans="1:26">
      <c r="A21" s="92">
        <v>2014</v>
      </c>
      <c r="B21" s="92" t="s">
        <v>9</v>
      </c>
      <c r="C21" s="67">
        <v>515.75</v>
      </c>
      <c r="D21" s="96">
        <v>5.1349</v>
      </c>
      <c r="E21" s="69">
        <v>4.9277999999999995</v>
      </c>
      <c r="F21" s="69">
        <v>0.10589999999999999</v>
      </c>
      <c r="G21" s="97">
        <v>0.1012</v>
      </c>
      <c r="H21" s="101"/>
      <c r="I21" s="68">
        <v>5.1349</v>
      </c>
      <c r="J21" s="69">
        <v>4.9277999999999995</v>
      </c>
      <c r="K21" s="69">
        <v>0.10589999999999999</v>
      </c>
      <c r="L21" s="97">
        <v>0.1012</v>
      </c>
      <c r="M21" s="70"/>
      <c r="N21" s="96">
        <v>5.1349</v>
      </c>
      <c r="O21" s="69">
        <v>4.9277999999999995</v>
      </c>
      <c r="P21" s="69">
        <v>0.10589999999999999</v>
      </c>
      <c r="Q21" s="97">
        <v>0.1012</v>
      </c>
      <c r="R21" s="70"/>
      <c r="S21" s="145"/>
      <c r="T21" s="145"/>
      <c r="U21" s="145"/>
      <c r="Z21" s="145"/>
    </row>
    <row r="22" spans="1:26">
      <c r="A22" s="92">
        <v>2014</v>
      </c>
      <c r="B22" s="92" t="s">
        <v>10</v>
      </c>
      <c r="C22" s="67">
        <v>532.9</v>
      </c>
      <c r="D22" s="96">
        <v>5.5430000000000001</v>
      </c>
      <c r="E22" s="69">
        <v>5.33</v>
      </c>
      <c r="F22" s="69">
        <v>9.5200000000000007E-2</v>
      </c>
      <c r="G22" s="97">
        <v>0.1178</v>
      </c>
      <c r="H22" s="102"/>
      <c r="I22" s="68">
        <v>5.5430000000000001</v>
      </c>
      <c r="J22" s="69">
        <v>5.33</v>
      </c>
      <c r="K22" s="69">
        <v>9.5200000000000007E-2</v>
      </c>
      <c r="L22" s="97">
        <v>0.1178</v>
      </c>
      <c r="M22" s="103"/>
      <c r="N22" s="96">
        <v>5.5430000000000001</v>
      </c>
      <c r="O22" s="69">
        <v>5.33</v>
      </c>
      <c r="P22" s="69">
        <v>9.5200000000000007E-2</v>
      </c>
      <c r="Q22" s="97">
        <v>0.1178</v>
      </c>
      <c r="R22" s="104"/>
      <c r="S22" s="146"/>
      <c r="T22" s="145"/>
      <c r="U22" s="145"/>
      <c r="Z22" s="145"/>
    </row>
    <row r="23" spans="1:26">
      <c r="A23" s="92">
        <v>2014</v>
      </c>
      <c r="B23" s="92" t="s">
        <v>11</v>
      </c>
      <c r="C23" s="67">
        <v>527.6</v>
      </c>
      <c r="D23" s="96">
        <v>5.4169</v>
      </c>
      <c r="E23" s="69">
        <v>5.2299999999999995</v>
      </c>
      <c r="F23" s="69">
        <v>7.3800000000000004E-2</v>
      </c>
      <c r="G23" s="97">
        <v>0.11310000000000001</v>
      </c>
      <c r="H23" s="105"/>
      <c r="I23" s="68">
        <v>5.4169</v>
      </c>
      <c r="J23" s="69">
        <v>5.2299999999999995</v>
      </c>
      <c r="K23" s="69">
        <v>7.3800000000000004E-2</v>
      </c>
      <c r="L23" s="97">
        <v>0.11310000000000001</v>
      </c>
      <c r="M23" s="104"/>
      <c r="N23" s="96">
        <v>5.4169</v>
      </c>
      <c r="O23" s="69">
        <v>5.2299999999999995</v>
      </c>
      <c r="P23" s="69">
        <v>7.3800000000000004E-2</v>
      </c>
      <c r="Q23" s="97">
        <v>0.11310000000000001</v>
      </c>
      <c r="R23" s="103"/>
      <c r="S23" s="146"/>
      <c r="T23" s="145"/>
      <c r="U23" s="145"/>
      <c r="Z23" s="145"/>
    </row>
    <row r="24" spans="1:26">
      <c r="A24" s="92">
        <v>2014</v>
      </c>
      <c r="B24" s="92" t="s">
        <v>35</v>
      </c>
      <c r="C24" s="67">
        <v>517.04999999999995</v>
      </c>
      <c r="D24" s="96">
        <v>5.1657999999999999</v>
      </c>
      <c r="E24" s="69">
        <v>4.9824999999999999</v>
      </c>
      <c r="F24" s="69">
        <v>7.2599999999999998E-2</v>
      </c>
      <c r="G24" s="97">
        <v>0.11070000000000001</v>
      </c>
      <c r="H24" s="105"/>
      <c r="I24" s="68">
        <v>5.1657999999999999</v>
      </c>
      <c r="J24" s="69">
        <v>4.9824999999999999</v>
      </c>
      <c r="K24" s="69">
        <v>7.2599999999999998E-2</v>
      </c>
      <c r="L24" s="97">
        <v>0.11070000000000001</v>
      </c>
      <c r="M24" s="104"/>
      <c r="N24" s="96">
        <v>5.1657999999999999</v>
      </c>
      <c r="O24" s="69">
        <v>4.9824999999999999</v>
      </c>
      <c r="P24" s="69">
        <v>7.2599999999999998E-2</v>
      </c>
      <c r="Q24" s="97">
        <v>0.11070000000000001</v>
      </c>
      <c r="R24" s="104"/>
      <c r="S24" s="146"/>
      <c r="T24" s="145"/>
      <c r="U24" s="145"/>
      <c r="Z24" s="145"/>
    </row>
    <row r="25" spans="1:26">
      <c r="A25" s="92">
        <v>2014</v>
      </c>
      <c r="B25" s="92" t="s">
        <v>17</v>
      </c>
      <c r="C25" s="67">
        <v>512.79999999999995</v>
      </c>
      <c r="D25" s="96">
        <v>5.0646000000000004</v>
      </c>
      <c r="E25" s="69">
        <v>4.8730000000000002</v>
      </c>
      <c r="F25" s="69">
        <v>8.4500000000000006E-2</v>
      </c>
      <c r="G25" s="97">
        <v>0.1071</v>
      </c>
      <c r="H25" s="105"/>
      <c r="I25" s="68">
        <v>5.0646000000000004</v>
      </c>
      <c r="J25" s="69">
        <v>4.8730000000000002</v>
      </c>
      <c r="K25" s="69">
        <v>8.4500000000000006E-2</v>
      </c>
      <c r="L25" s="97">
        <v>0.1071</v>
      </c>
      <c r="M25" s="104"/>
      <c r="N25" s="96">
        <v>5.0646000000000004</v>
      </c>
      <c r="O25" s="69">
        <v>4.8730000000000002</v>
      </c>
      <c r="P25" s="69">
        <v>8.4500000000000006E-2</v>
      </c>
      <c r="Q25" s="97">
        <v>0.1071</v>
      </c>
      <c r="R25" s="105"/>
      <c r="S25" s="147"/>
      <c r="T25" s="145"/>
      <c r="U25" s="145"/>
      <c r="Z25" s="145"/>
    </row>
    <row r="26" spans="1:26">
      <c r="A26" s="92">
        <v>2014</v>
      </c>
      <c r="B26" s="92" t="s">
        <v>13</v>
      </c>
      <c r="C26" s="67">
        <v>458.45</v>
      </c>
      <c r="D26" s="96">
        <v>3.7711000000000001</v>
      </c>
      <c r="E26" s="69">
        <v>3.62</v>
      </c>
      <c r="F26" s="69">
        <v>9.5200000000000007E-2</v>
      </c>
      <c r="G26" s="97">
        <v>5.5899999999999998E-2</v>
      </c>
      <c r="H26" s="105"/>
      <c r="I26" s="68">
        <v>3.7711000000000001</v>
      </c>
      <c r="J26" s="69">
        <v>3.62</v>
      </c>
      <c r="K26" s="69">
        <v>9.5200000000000007E-2</v>
      </c>
      <c r="L26" s="97">
        <v>5.5899999999999998E-2</v>
      </c>
      <c r="M26" s="104"/>
      <c r="N26" s="96">
        <v>3.7711000000000001</v>
      </c>
      <c r="O26" s="69">
        <v>3.62</v>
      </c>
      <c r="P26" s="69">
        <v>9.5200000000000007E-2</v>
      </c>
      <c r="Q26" s="97">
        <v>5.5899999999999998E-2</v>
      </c>
      <c r="R26" s="105"/>
      <c r="S26" s="147"/>
      <c r="T26" s="145"/>
      <c r="U26" s="145"/>
      <c r="Z26" s="145"/>
    </row>
    <row r="27" spans="1:26" ht="15" thickBot="1">
      <c r="A27" s="98">
        <v>2014</v>
      </c>
      <c r="B27" s="98" t="s">
        <v>14</v>
      </c>
      <c r="C27" s="125">
        <v>458.1</v>
      </c>
      <c r="D27" s="99">
        <v>3.7627999999999999</v>
      </c>
      <c r="E27" s="77">
        <v>3.5831</v>
      </c>
      <c r="F27" s="77">
        <v>0.10829999999999999</v>
      </c>
      <c r="G27" s="100">
        <v>7.1400000000000005E-2</v>
      </c>
      <c r="H27" s="171"/>
      <c r="I27" s="76">
        <v>3.7627999999999999</v>
      </c>
      <c r="J27" s="77">
        <v>3.5831</v>
      </c>
      <c r="K27" s="77">
        <v>0.10829999999999999</v>
      </c>
      <c r="L27" s="100">
        <v>7.1400000000000005E-2</v>
      </c>
      <c r="M27" s="106"/>
      <c r="N27" s="99">
        <v>3.7627999999999999</v>
      </c>
      <c r="O27" s="77">
        <v>3.5831</v>
      </c>
      <c r="P27" s="77">
        <v>0.10829999999999999</v>
      </c>
      <c r="Q27" s="100">
        <v>7.1400000000000005E-2</v>
      </c>
      <c r="R27" s="107"/>
      <c r="S27" s="147"/>
      <c r="T27" s="145"/>
      <c r="U27" s="145"/>
      <c r="Z27" s="145"/>
    </row>
    <row r="28" spans="1:26">
      <c r="A28" s="92">
        <v>2015</v>
      </c>
      <c r="B28" s="92" t="s">
        <v>4</v>
      </c>
      <c r="C28" s="67">
        <v>405.95</v>
      </c>
      <c r="D28" s="96">
        <v>2.5215999999999998</v>
      </c>
      <c r="E28" s="69">
        <v>2.3395000000000001</v>
      </c>
      <c r="F28" s="69">
        <v>9.7600000000000006E-2</v>
      </c>
      <c r="G28" s="97">
        <v>8.4500000000000006E-2</v>
      </c>
      <c r="H28" s="174"/>
      <c r="I28" s="95">
        <v>2.5215999999999998</v>
      </c>
      <c r="J28" s="93">
        <v>2.3395000000000001</v>
      </c>
      <c r="K28" s="93">
        <v>9.7600000000000006E-2</v>
      </c>
      <c r="L28" s="94">
        <v>8.4500000000000006E-2</v>
      </c>
      <c r="M28" s="70"/>
      <c r="N28" s="96">
        <v>2.5215999999999998</v>
      </c>
      <c r="O28" s="69">
        <v>2.3395000000000001</v>
      </c>
      <c r="P28" s="69">
        <v>9.7600000000000006E-2</v>
      </c>
      <c r="Q28" s="97">
        <v>8.4500000000000006E-2</v>
      </c>
      <c r="R28" s="70"/>
      <c r="S28" s="145"/>
      <c r="T28" s="145"/>
      <c r="U28" s="145"/>
      <c r="Z28" s="145"/>
    </row>
    <row r="29" spans="1:26">
      <c r="A29" s="92">
        <v>2015</v>
      </c>
      <c r="B29" s="92" t="s">
        <v>36</v>
      </c>
      <c r="C29" s="67">
        <v>348.65</v>
      </c>
      <c r="D29" s="96">
        <v>1.1578999999999999</v>
      </c>
      <c r="E29" s="69">
        <v>0.94009999999999994</v>
      </c>
      <c r="F29" s="69">
        <v>0.13689999999999999</v>
      </c>
      <c r="G29" s="97">
        <v>8.09E-2</v>
      </c>
      <c r="H29" s="70"/>
      <c r="I29" s="68">
        <v>1.1578999999999999</v>
      </c>
      <c r="J29" s="69">
        <v>0.94009999999999994</v>
      </c>
      <c r="K29" s="69">
        <v>0.13689999999999999</v>
      </c>
      <c r="L29" s="97">
        <v>8.09E-2</v>
      </c>
      <c r="M29" s="70"/>
      <c r="N29" s="96">
        <v>1.1578999999999999</v>
      </c>
      <c r="O29" s="69">
        <v>0.94009999999999994</v>
      </c>
      <c r="P29" s="69">
        <v>0.13689999999999999</v>
      </c>
      <c r="Q29" s="97">
        <v>8.09E-2</v>
      </c>
      <c r="R29" s="70"/>
      <c r="S29" s="145"/>
      <c r="T29" s="145"/>
      <c r="U29" s="145"/>
      <c r="Z29" s="145"/>
    </row>
    <row r="30" spans="1:26">
      <c r="A30" s="92">
        <v>2015</v>
      </c>
      <c r="B30" s="92" t="s">
        <v>6</v>
      </c>
      <c r="C30" s="67">
        <v>340.5</v>
      </c>
      <c r="D30" s="96">
        <v>0.96389999999999998</v>
      </c>
      <c r="E30" s="69">
        <v>0.74139999999999995</v>
      </c>
      <c r="F30" s="69">
        <v>0.15590000000000001</v>
      </c>
      <c r="G30" s="97">
        <v>6.6600000000000006E-2</v>
      </c>
      <c r="H30" s="70"/>
      <c r="I30" s="68">
        <v>0.96389999999999998</v>
      </c>
      <c r="J30" s="69">
        <v>0.74139999999999995</v>
      </c>
      <c r="K30" s="69">
        <v>0.15590000000000001</v>
      </c>
      <c r="L30" s="97">
        <v>6.6600000000000006E-2</v>
      </c>
      <c r="M30" s="70"/>
      <c r="N30" s="96">
        <v>0.96389999999999998</v>
      </c>
      <c r="O30" s="69">
        <v>0.74139999999999995</v>
      </c>
      <c r="P30" s="69">
        <v>0.15590000000000001</v>
      </c>
      <c r="Q30" s="97">
        <v>6.6600000000000006E-2</v>
      </c>
      <c r="R30" s="70"/>
      <c r="S30" s="145"/>
      <c r="T30" s="145"/>
      <c r="U30" s="145"/>
      <c r="Z30" s="145"/>
    </row>
    <row r="31" spans="1:26">
      <c r="A31" s="92">
        <v>2015</v>
      </c>
      <c r="B31" s="92" t="s">
        <v>7</v>
      </c>
      <c r="C31" s="67">
        <v>327.35000000000002</v>
      </c>
      <c r="D31" s="96">
        <v>0.65090000000000003</v>
      </c>
      <c r="E31" s="69">
        <v>0.42120000000000007</v>
      </c>
      <c r="F31" s="69">
        <v>0.1595</v>
      </c>
      <c r="G31" s="97">
        <v>7.0199999999999999E-2</v>
      </c>
      <c r="H31" s="70"/>
      <c r="I31" s="68">
        <v>0.65090000000000003</v>
      </c>
      <c r="J31" s="69">
        <v>0.42120000000000007</v>
      </c>
      <c r="K31" s="69">
        <v>0.1595</v>
      </c>
      <c r="L31" s="97">
        <v>7.0199999999999999E-2</v>
      </c>
      <c r="M31" s="70"/>
      <c r="N31" s="96">
        <v>0.65090000000000003</v>
      </c>
      <c r="O31" s="69">
        <v>0.42120000000000007</v>
      </c>
      <c r="P31" s="69">
        <v>0.1595</v>
      </c>
      <c r="Q31" s="97">
        <v>7.0199999999999999E-2</v>
      </c>
      <c r="R31" s="70"/>
      <c r="S31" s="145"/>
      <c r="T31" s="145"/>
      <c r="U31" s="145"/>
      <c r="Z31" s="145"/>
    </row>
    <row r="32" spans="1:26">
      <c r="A32" s="92">
        <v>2015</v>
      </c>
      <c r="B32" s="92" t="s">
        <v>8</v>
      </c>
      <c r="C32" s="67">
        <v>320.2</v>
      </c>
      <c r="D32" s="96">
        <v>0.48080000000000001</v>
      </c>
      <c r="E32" s="69">
        <v>0.26190000000000002</v>
      </c>
      <c r="F32" s="69">
        <v>0.17369999999999999</v>
      </c>
      <c r="G32" s="97">
        <v>4.5199999999999997E-2</v>
      </c>
      <c r="H32" s="70"/>
      <c r="I32" s="68">
        <v>0.48080000000000001</v>
      </c>
      <c r="J32" s="69">
        <v>0.26190000000000002</v>
      </c>
      <c r="K32" s="69">
        <v>0.17369999999999999</v>
      </c>
      <c r="L32" s="97">
        <v>4.5199999999999997E-2</v>
      </c>
      <c r="M32" s="70"/>
      <c r="N32" s="96">
        <v>0.48080000000000001</v>
      </c>
      <c r="O32" s="69">
        <v>0.26190000000000002</v>
      </c>
      <c r="P32" s="69">
        <v>0.17369999999999999</v>
      </c>
      <c r="Q32" s="97">
        <v>4.5199999999999997E-2</v>
      </c>
      <c r="R32" s="70"/>
      <c r="S32" s="145"/>
      <c r="T32" s="145"/>
      <c r="U32" s="145"/>
      <c r="Z32" s="145"/>
    </row>
    <row r="33" spans="1:26">
      <c r="A33" s="92">
        <v>2015</v>
      </c>
      <c r="B33" s="92" t="s">
        <v>9</v>
      </c>
      <c r="C33" s="67">
        <v>333.4</v>
      </c>
      <c r="D33" s="96">
        <v>0.83499999999999996</v>
      </c>
      <c r="E33" s="69">
        <v>0.66500000000000004</v>
      </c>
      <c r="F33" s="69">
        <v>0.11</v>
      </c>
      <c r="G33" s="97">
        <v>0.06</v>
      </c>
      <c r="H33" s="101"/>
      <c r="I33" s="68">
        <v>0.83499999999999996</v>
      </c>
      <c r="J33" s="69">
        <v>0.66500000000000004</v>
      </c>
      <c r="K33" s="69">
        <v>0.11</v>
      </c>
      <c r="L33" s="97">
        <v>0.06</v>
      </c>
      <c r="M33" s="70"/>
      <c r="N33" s="96">
        <v>0.83499999999999996</v>
      </c>
      <c r="O33" s="69">
        <v>0.66500000000000004</v>
      </c>
      <c r="P33" s="69">
        <v>0.11</v>
      </c>
      <c r="Q33" s="97">
        <v>0.06</v>
      </c>
      <c r="R33" s="70"/>
      <c r="S33" s="145"/>
      <c r="T33" s="145"/>
      <c r="U33" s="145"/>
      <c r="Z33" s="145"/>
    </row>
    <row r="34" spans="1:26">
      <c r="A34" s="92">
        <v>2015</v>
      </c>
      <c r="B34" s="92" t="s">
        <v>10</v>
      </c>
      <c r="C34" s="67">
        <v>329.8</v>
      </c>
      <c r="D34" s="96">
        <v>0.745</v>
      </c>
      <c r="E34" s="69">
        <v>0.57619999999999993</v>
      </c>
      <c r="F34" s="69">
        <v>0.1013</v>
      </c>
      <c r="G34" s="97">
        <v>6.7500000000000004E-2</v>
      </c>
      <c r="H34" s="102"/>
      <c r="I34" s="68">
        <v>0.745</v>
      </c>
      <c r="J34" s="69">
        <v>0.57619999999999993</v>
      </c>
      <c r="K34" s="69">
        <v>0.1013</v>
      </c>
      <c r="L34" s="97">
        <v>6.7500000000000004E-2</v>
      </c>
      <c r="M34" s="103"/>
      <c r="N34" s="96">
        <v>0.745</v>
      </c>
      <c r="O34" s="69">
        <v>0.57619999999999993</v>
      </c>
      <c r="P34" s="69">
        <v>0.1013</v>
      </c>
      <c r="Q34" s="97">
        <v>6.7500000000000004E-2</v>
      </c>
      <c r="R34" s="104"/>
      <c r="S34" s="146"/>
      <c r="T34" s="145"/>
      <c r="U34" s="145"/>
      <c r="Z34" s="145"/>
    </row>
    <row r="35" spans="1:26">
      <c r="A35" s="92">
        <v>2015</v>
      </c>
      <c r="B35" s="92" t="s">
        <v>11</v>
      </c>
      <c r="C35" s="67">
        <v>355.95</v>
      </c>
      <c r="D35" s="96">
        <v>1.3428</v>
      </c>
      <c r="E35" s="69">
        <v>1.1627999999999998</v>
      </c>
      <c r="F35" s="69">
        <v>0.08</v>
      </c>
      <c r="G35" s="97">
        <v>0.1</v>
      </c>
      <c r="H35" s="105"/>
      <c r="I35" s="68">
        <v>1.3764000000000001</v>
      </c>
      <c r="J35" s="69">
        <v>1.1963999999999999</v>
      </c>
      <c r="K35" s="69">
        <v>0.08</v>
      </c>
      <c r="L35" s="97">
        <v>0.1</v>
      </c>
      <c r="M35" s="104"/>
      <c r="N35" s="96">
        <v>1.4098999999999999</v>
      </c>
      <c r="O35" s="69">
        <v>1.2298999999999998</v>
      </c>
      <c r="P35" s="69">
        <v>0.08</v>
      </c>
      <c r="Q35" s="97">
        <v>0.1</v>
      </c>
      <c r="R35" s="103"/>
      <c r="S35" s="146"/>
      <c r="T35" s="145"/>
      <c r="U35" s="145"/>
      <c r="Z35" s="145"/>
    </row>
    <row r="36" spans="1:26">
      <c r="A36" s="92">
        <v>2015</v>
      </c>
      <c r="B36" s="92" t="s">
        <v>35</v>
      </c>
      <c r="C36" s="67">
        <v>310.89999999999998</v>
      </c>
      <c r="D36" s="96">
        <v>0.2616</v>
      </c>
      <c r="E36" s="69">
        <v>0.10199999999999998</v>
      </c>
      <c r="F36" s="69">
        <v>6.8400000000000002E-2</v>
      </c>
      <c r="G36" s="97">
        <v>9.1200000000000003E-2</v>
      </c>
      <c r="H36" s="105"/>
      <c r="I36" s="68">
        <v>0.2681</v>
      </c>
      <c r="J36" s="69">
        <v>0.10450000000000001</v>
      </c>
      <c r="K36" s="69">
        <v>7.0099999999999996E-2</v>
      </c>
      <c r="L36" s="97">
        <v>9.35E-2</v>
      </c>
      <c r="M36" s="104"/>
      <c r="N36" s="96">
        <v>0.2747</v>
      </c>
      <c r="O36" s="69">
        <v>0.1071</v>
      </c>
      <c r="P36" s="69">
        <v>7.1800000000000003E-2</v>
      </c>
      <c r="Q36" s="97">
        <v>9.5799999999999996E-2</v>
      </c>
      <c r="R36" s="104"/>
      <c r="S36" s="146"/>
      <c r="T36" s="145"/>
      <c r="U36" s="145"/>
      <c r="Z36" s="145"/>
    </row>
    <row r="37" spans="1:26">
      <c r="A37" s="92">
        <v>2015</v>
      </c>
      <c r="B37" s="92" t="s">
        <v>17</v>
      </c>
      <c r="C37" s="67">
        <v>306.95</v>
      </c>
      <c r="D37" s="96">
        <v>0.1668</v>
      </c>
      <c r="E37" s="69">
        <v>-0.1464</v>
      </c>
      <c r="F37" s="69">
        <v>0.20760000000000001</v>
      </c>
      <c r="G37" s="97">
        <v>0.1056</v>
      </c>
      <c r="H37" s="105"/>
      <c r="I37" s="68">
        <v>0.17100000000000001</v>
      </c>
      <c r="J37" s="69">
        <v>-0.14999999999999997</v>
      </c>
      <c r="K37" s="69">
        <v>0.21279999999999999</v>
      </c>
      <c r="L37" s="97">
        <v>0.1082</v>
      </c>
      <c r="M37" s="104"/>
      <c r="N37" s="96">
        <v>0.17510000000000001</v>
      </c>
      <c r="O37" s="69">
        <v>-0.15379999999999999</v>
      </c>
      <c r="P37" s="69">
        <v>0.218</v>
      </c>
      <c r="Q37" s="97">
        <v>0.1109</v>
      </c>
      <c r="R37" s="105"/>
      <c r="S37" s="147"/>
      <c r="T37" s="145"/>
      <c r="U37" s="145"/>
      <c r="Z37" s="145"/>
    </row>
    <row r="38" spans="1:26">
      <c r="A38" s="92">
        <v>2015</v>
      </c>
      <c r="B38" s="92" t="s">
        <v>13</v>
      </c>
      <c r="C38" s="67">
        <v>279.25</v>
      </c>
      <c r="D38" s="96">
        <v>-0.498</v>
      </c>
      <c r="E38" s="69">
        <v>-0.83160000000000001</v>
      </c>
      <c r="F38" s="69">
        <v>0.25080000000000002</v>
      </c>
      <c r="G38" s="97">
        <v>8.2799999999999999E-2</v>
      </c>
      <c r="H38" s="105"/>
      <c r="I38" s="68">
        <v>-0.51049999999999995</v>
      </c>
      <c r="J38" s="69">
        <v>-0.85249999999999992</v>
      </c>
      <c r="K38" s="69">
        <v>0.2571</v>
      </c>
      <c r="L38" s="97">
        <v>8.4900000000000003E-2</v>
      </c>
      <c r="M38" s="104"/>
      <c r="N38" s="96">
        <v>-0.52290000000000003</v>
      </c>
      <c r="O38" s="69">
        <v>-0.87309999999999999</v>
      </c>
      <c r="P38" s="69">
        <v>0.26329999999999998</v>
      </c>
      <c r="Q38" s="97">
        <v>8.6900000000000005E-2</v>
      </c>
      <c r="R38" s="105"/>
      <c r="S38" s="147"/>
      <c r="T38" s="145"/>
      <c r="U38" s="145"/>
      <c r="Z38" s="145"/>
    </row>
    <row r="39" spans="1:26" ht="15" thickBot="1">
      <c r="A39" s="98">
        <v>2015</v>
      </c>
      <c r="B39" s="98" t="s">
        <v>14</v>
      </c>
      <c r="C39" s="125">
        <v>279.60000000000002</v>
      </c>
      <c r="D39" s="99">
        <v>-0.48959999999999998</v>
      </c>
      <c r="E39" s="77">
        <v>-0.86399999999999999</v>
      </c>
      <c r="F39" s="77">
        <v>0.3024</v>
      </c>
      <c r="G39" s="100">
        <v>7.1999999999999995E-2</v>
      </c>
      <c r="H39" s="171"/>
      <c r="I39" s="76">
        <v>-0.50180000000000002</v>
      </c>
      <c r="J39" s="77">
        <v>-0.88560000000000005</v>
      </c>
      <c r="K39" s="77">
        <v>0.31</v>
      </c>
      <c r="L39" s="100">
        <v>7.3800000000000004E-2</v>
      </c>
      <c r="M39" s="106"/>
      <c r="N39" s="99">
        <v>-0.5141</v>
      </c>
      <c r="O39" s="77">
        <v>-0.90720000000000001</v>
      </c>
      <c r="P39" s="77">
        <v>0.3175</v>
      </c>
      <c r="Q39" s="100">
        <v>7.5600000000000001E-2</v>
      </c>
      <c r="R39" s="107"/>
      <c r="S39" s="147"/>
      <c r="T39" s="145"/>
      <c r="U39" s="145"/>
      <c r="Z39" s="145"/>
    </row>
    <row r="40" spans="1:26">
      <c r="A40" s="92">
        <v>2016</v>
      </c>
      <c r="B40" s="92" t="s">
        <v>4</v>
      </c>
      <c r="C40" s="67">
        <v>237.75</v>
      </c>
      <c r="D40" s="96">
        <v>-1.494</v>
      </c>
      <c r="E40" s="69">
        <v>-1.8071999999999999</v>
      </c>
      <c r="F40" s="69">
        <v>0.252</v>
      </c>
      <c r="G40" s="97">
        <v>6.1199999999999997E-2</v>
      </c>
      <c r="H40" s="174"/>
      <c r="I40" s="95">
        <v>-1.5314000000000001</v>
      </c>
      <c r="J40" s="93">
        <v>-1.8524</v>
      </c>
      <c r="K40" s="93">
        <v>0.25829999999999997</v>
      </c>
      <c r="L40" s="94">
        <v>6.2700000000000006E-2</v>
      </c>
      <c r="M40" s="70"/>
      <c r="N40" s="96">
        <v>-1.5687</v>
      </c>
      <c r="O40" s="69">
        <v>-1.8976</v>
      </c>
      <c r="P40" s="69">
        <v>0.2646</v>
      </c>
      <c r="Q40" s="97">
        <v>6.4299999999999996E-2</v>
      </c>
      <c r="R40" s="70"/>
      <c r="S40" s="145"/>
      <c r="T40" s="145"/>
      <c r="U40" s="145"/>
      <c r="Z40" s="145"/>
    </row>
    <row r="41" spans="1:26">
      <c r="A41" s="92">
        <v>2016</v>
      </c>
      <c r="B41" s="92" t="s">
        <v>36</v>
      </c>
      <c r="C41" s="67">
        <v>227.2</v>
      </c>
      <c r="D41" s="96">
        <v>-1.7472000000000001</v>
      </c>
      <c r="E41" s="69">
        <v>-2.1107999999999998</v>
      </c>
      <c r="F41" s="69">
        <v>0.2772</v>
      </c>
      <c r="G41" s="97">
        <v>8.6400000000000005E-2</v>
      </c>
      <c r="H41" s="70"/>
      <c r="I41" s="68">
        <v>-1.7908999999999999</v>
      </c>
      <c r="J41" s="69">
        <v>-2.1636000000000002</v>
      </c>
      <c r="K41" s="69">
        <v>0.28410000000000002</v>
      </c>
      <c r="L41" s="97">
        <v>8.8599999999999998E-2</v>
      </c>
      <c r="M41" s="70"/>
      <c r="N41" s="96">
        <v>-1.8346</v>
      </c>
      <c r="O41" s="69">
        <v>-2.2164000000000001</v>
      </c>
      <c r="P41" s="69">
        <v>0.29110000000000003</v>
      </c>
      <c r="Q41" s="97">
        <v>9.0700000000000003E-2</v>
      </c>
      <c r="R41" s="70"/>
      <c r="S41" s="145"/>
      <c r="T41" s="145"/>
      <c r="U41" s="145"/>
      <c r="Z41" s="145"/>
    </row>
    <row r="42" spans="1:26">
      <c r="A42" s="92">
        <v>2016</v>
      </c>
      <c r="B42" s="92" t="s">
        <v>6</v>
      </c>
      <c r="C42" s="67">
        <v>185.5</v>
      </c>
      <c r="D42" s="96">
        <v>-2.7480000000000002</v>
      </c>
      <c r="E42" s="69">
        <v>-3.0672000000000001</v>
      </c>
      <c r="F42" s="69">
        <v>0.26640000000000003</v>
      </c>
      <c r="G42" s="97">
        <v>5.28E-2</v>
      </c>
      <c r="H42" s="70"/>
      <c r="I42" s="68">
        <v>-2.8167</v>
      </c>
      <c r="J42" s="69">
        <v>-3.1438999999999999</v>
      </c>
      <c r="K42" s="69">
        <v>0.27310000000000001</v>
      </c>
      <c r="L42" s="97">
        <v>5.4100000000000002E-2</v>
      </c>
      <c r="M42" s="70"/>
      <c r="N42" s="96">
        <v>-2.8854000000000002</v>
      </c>
      <c r="O42" s="69">
        <v>-3.2205000000000004</v>
      </c>
      <c r="P42" s="69">
        <v>0.2797</v>
      </c>
      <c r="Q42" s="97">
        <v>5.5399999999999998E-2</v>
      </c>
      <c r="R42" s="70"/>
      <c r="S42" s="145"/>
      <c r="T42" s="145"/>
      <c r="U42" s="145"/>
      <c r="Z42" s="145"/>
    </row>
    <row r="43" spans="1:26">
      <c r="A43" s="92">
        <v>2016</v>
      </c>
      <c r="B43" s="92" t="s">
        <v>7</v>
      </c>
      <c r="C43" s="67">
        <v>206.4</v>
      </c>
      <c r="D43" s="96">
        <v>-2.2464</v>
      </c>
      <c r="E43" s="69">
        <v>-2.7587999999999999</v>
      </c>
      <c r="F43" s="69">
        <v>0.42720000000000002</v>
      </c>
      <c r="G43" s="97">
        <v>8.5199999999999998E-2</v>
      </c>
      <c r="H43" s="70"/>
      <c r="I43" s="68">
        <v>-2.3026</v>
      </c>
      <c r="J43" s="69">
        <v>-2.8277999999999999</v>
      </c>
      <c r="K43" s="69">
        <v>0.43790000000000001</v>
      </c>
      <c r="L43" s="97">
        <v>8.7300000000000003E-2</v>
      </c>
      <c r="M43" s="70"/>
      <c r="N43" s="96">
        <v>-2.3586999999999998</v>
      </c>
      <c r="O43" s="69">
        <v>-2.8967999999999998</v>
      </c>
      <c r="P43" s="69">
        <v>0.4486</v>
      </c>
      <c r="Q43" s="97">
        <v>8.9499999999999996E-2</v>
      </c>
      <c r="R43" s="70"/>
      <c r="S43" s="145"/>
      <c r="T43" s="145"/>
      <c r="U43" s="145"/>
      <c r="Z43" s="145"/>
    </row>
    <row r="44" spans="1:26">
      <c r="A44" s="92">
        <v>2016</v>
      </c>
      <c r="B44" s="92" t="s">
        <v>8</v>
      </c>
      <c r="C44" s="67">
        <v>196.95</v>
      </c>
      <c r="D44" s="96">
        <v>-2.4731999999999998</v>
      </c>
      <c r="E44" s="69">
        <v>-2.9424000000000001</v>
      </c>
      <c r="F44" s="69">
        <v>0.41399999999999998</v>
      </c>
      <c r="G44" s="97">
        <v>5.5199999999999999E-2</v>
      </c>
      <c r="H44" s="70"/>
      <c r="I44" s="68">
        <v>-2.5350000000000001</v>
      </c>
      <c r="J44" s="69">
        <v>-3.016</v>
      </c>
      <c r="K44" s="69">
        <v>0.4244</v>
      </c>
      <c r="L44" s="97">
        <v>5.6599999999999998E-2</v>
      </c>
      <c r="M44" s="70"/>
      <c r="N44" s="96">
        <v>-2.5969000000000002</v>
      </c>
      <c r="O44" s="69">
        <v>-3.0895999999999999</v>
      </c>
      <c r="P44" s="69">
        <v>0.43469999999999998</v>
      </c>
      <c r="Q44" s="97">
        <v>5.8000000000000003E-2</v>
      </c>
      <c r="R44" s="70"/>
      <c r="S44" s="145"/>
      <c r="T44" s="145"/>
      <c r="U44" s="145"/>
      <c r="Z44" s="145"/>
    </row>
    <row r="45" spans="1:26">
      <c r="A45" s="92">
        <v>2016</v>
      </c>
      <c r="B45" s="92" t="s">
        <v>9</v>
      </c>
      <c r="C45" s="67">
        <v>213.7</v>
      </c>
      <c r="D45" s="96">
        <v>-2.1057000000000001</v>
      </c>
      <c r="E45" s="69">
        <v>-2.4351000000000003</v>
      </c>
      <c r="F45" s="69">
        <v>0.27450000000000002</v>
      </c>
      <c r="G45" s="97">
        <v>5.4899999999999997E-2</v>
      </c>
      <c r="H45" s="101"/>
      <c r="I45" s="68">
        <v>-2.1402000000000001</v>
      </c>
      <c r="J45" s="69">
        <v>-2.4750000000000001</v>
      </c>
      <c r="K45" s="69">
        <v>0.27900000000000003</v>
      </c>
      <c r="L45" s="97">
        <v>5.5800000000000002E-2</v>
      </c>
      <c r="M45" s="70"/>
      <c r="N45" s="96">
        <v>-2.1747999999999998</v>
      </c>
      <c r="O45" s="69">
        <v>-2.5150000000000001</v>
      </c>
      <c r="P45" s="69">
        <v>0.28349999999999997</v>
      </c>
      <c r="Q45" s="97">
        <v>5.67E-2</v>
      </c>
      <c r="R45" s="70"/>
      <c r="S45" s="145"/>
      <c r="T45" s="145"/>
      <c r="U45" s="145"/>
      <c r="Z45" s="145"/>
    </row>
    <row r="46" spans="1:26">
      <c r="A46" s="92">
        <v>2016</v>
      </c>
      <c r="B46" s="92" t="s">
        <v>10</v>
      </c>
      <c r="C46" s="67">
        <v>260.75</v>
      </c>
      <c r="D46" s="96">
        <v>-0.9577</v>
      </c>
      <c r="E46" s="69">
        <v>-1.2749000000000001</v>
      </c>
      <c r="F46" s="69">
        <v>0.20499999999999999</v>
      </c>
      <c r="G46" s="97">
        <v>0.11219999999999999</v>
      </c>
      <c r="H46" s="102"/>
      <c r="I46" s="68">
        <v>-0.97340000000000004</v>
      </c>
      <c r="J46" s="69">
        <v>-1.2958000000000001</v>
      </c>
      <c r="K46" s="69">
        <v>0.20830000000000001</v>
      </c>
      <c r="L46" s="97">
        <v>0.11409999999999999</v>
      </c>
      <c r="M46" s="103"/>
      <c r="N46" s="96">
        <v>-0.98909999999999998</v>
      </c>
      <c r="O46" s="69">
        <v>-1.3167</v>
      </c>
      <c r="P46" s="69">
        <v>0.2117</v>
      </c>
      <c r="Q46" s="97">
        <v>0.1159</v>
      </c>
      <c r="R46" s="104"/>
      <c r="S46" s="146"/>
      <c r="T46" s="145"/>
      <c r="U46" s="145"/>
      <c r="Z46" s="145"/>
    </row>
    <row r="47" spans="1:26">
      <c r="A47" s="92">
        <v>2016</v>
      </c>
      <c r="B47" s="92" t="s">
        <v>11</v>
      </c>
      <c r="C47" s="67">
        <v>263.75</v>
      </c>
      <c r="D47" s="96">
        <v>-0.88449999999999995</v>
      </c>
      <c r="E47" s="69">
        <v>-1.1577999999999999</v>
      </c>
      <c r="F47" s="69">
        <v>0.16839999999999999</v>
      </c>
      <c r="G47" s="97">
        <v>0.10489999999999999</v>
      </c>
      <c r="H47" s="105"/>
      <c r="I47" s="68">
        <v>-0.89900000000000002</v>
      </c>
      <c r="J47" s="69">
        <v>-1.1767000000000001</v>
      </c>
      <c r="K47" s="69">
        <v>0.1711</v>
      </c>
      <c r="L47" s="97">
        <v>0.1066</v>
      </c>
      <c r="M47" s="104"/>
      <c r="N47" s="96">
        <v>-0.91349999999999998</v>
      </c>
      <c r="O47" s="69">
        <v>-1.1958</v>
      </c>
      <c r="P47" s="69">
        <v>0.1739</v>
      </c>
      <c r="Q47" s="97">
        <v>0.1084</v>
      </c>
      <c r="R47" s="103"/>
      <c r="S47" s="146"/>
      <c r="T47" s="145"/>
      <c r="U47" s="145"/>
      <c r="Z47" s="145"/>
    </row>
    <row r="48" spans="1:26">
      <c r="A48" s="92">
        <v>2016</v>
      </c>
      <c r="B48" s="92" t="s">
        <v>35</v>
      </c>
      <c r="C48" s="67">
        <v>271</v>
      </c>
      <c r="D48" s="96">
        <v>-0.70760000000000001</v>
      </c>
      <c r="E48" s="69">
        <v>-0.99549999999999994</v>
      </c>
      <c r="F48" s="69">
        <v>0.18179999999999999</v>
      </c>
      <c r="G48" s="97">
        <v>0.1061</v>
      </c>
      <c r="H48" s="105"/>
      <c r="I48" s="68">
        <v>-0.71919999999999995</v>
      </c>
      <c r="J48" s="69">
        <v>-1.0118999999999998</v>
      </c>
      <c r="K48" s="69">
        <v>0.18479999999999999</v>
      </c>
      <c r="L48" s="97">
        <v>0.1079</v>
      </c>
      <c r="M48" s="104"/>
      <c r="N48" s="96">
        <v>-0.73080000000000001</v>
      </c>
      <c r="O48" s="69">
        <v>-1.0281</v>
      </c>
      <c r="P48" s="69">
        <v>0.18770000000000001</v>
      </c>
      <c r="Q48" s="97">
        <v>0.1096</v>
      </c>
      <c r="R48" s="104"/>
      <c r="S48" s="146"/>
      <c r="T48" s="145"/>
      <c r="U48" s="145"/>
      <c r="Z48" s="145"/>
    </row>
    <row r="49" spans="1:26">
      <c r="A49" s="92">
        <v>2016</v>
      </c>
      <c r="B49" s="92" t="s">
        <v>17</v>
      </c>
      <c r="C49" s="67">
        <v>276.05</v>
      </c>
      <c r="D49" s="96">
        <v>-0.58440000000000003</v>
      </c>
      <c r="E49" s="69">
        <v>-1.0247999999999999</v>
      </c>
      <c r="F49" s="69">
        <v>0.33789999999999998</v>
      </c>
      <c r="G49" s="97">
        <v>0.10249999999999999</v>
      </c>
      <c r="H49" s="105"/>
      <c r="I49" s="68">
        <v>-0.59399999999999997</v>
      </c>
      <c r="J49" s="69">
        <v>-1.0417000000000001</v>
      </c>
      <c r="K49" s="69">
        <v>0.34350000000000003</v>
      </c>
      <c r="L49" s="97">
        <v>0.1042</v>
      </c>
      <c r="M49" s="104"/>
      <c r="N49" s="96">
        <v>-0.60350000000000004</v>
      </c>
      <c r="O49" s="69">
        <v>-1.0583</v>
      </c>
      <c r="P49" s="69">
        <v>0.34899999999999998</v>
      </c>
      <c r="Q49" s="97">
        <v>0.10580000000000001</v>
      </c>
      <c r="R49" s="105"/>
      <c r="S49" s="147"/>
      <c r="T49" s="145"/>
      <c r="U49" s="145"/>
      <c r="Z49" s="145"/>
    </row>
    <row r="50" spans="1:26">
      <c r="A50" s="92">
        <v>2016</v>
      </c>
      <c r="B50" s="92" t="s">
        <v>13</v>
      </c>
      <c r="C50" s="67">
        <v>301.35000000000002</v>
      </c>
      <c r="D50" s="96">
        <v>3.2899999999999999E-2</v>
      </c>
      <c r="E50" s="69">
        <v>-0.53810000000000002</v>
      </c>
      <c r="F50" s="69">
        <v>0.4819</v>
      </c>
      <c r="G50" s="97">
        <v>8.9099999999999999E-2</v>
      </c>
      <c r="H50" s="105"/>
      <c r="I50" s="68">
        <v>3.3500000000000002E-2</v>
      </c>
      <c r="J50" s="69">
        <v>-0.54680000000000006</v>
      </c>
      <c r="K50" s="69">
        <v>0.48980000000000001</v>
      </c>
      <c r="L50" s="97">
        <v>9.0499999999999997E-2</v>
      </c>
      <c r="M50" s="104"/>
      <c r="N50" s="96">
        <v>3.4000000000000002E-2</v>
      </c>
      <c r="O50" s="69">
        <v>-0.55569999999999997</v>
      </c>
      <c r="P50" s="69">
        <v>0.49769999999999998</v>
      </c>
      <c r="Q50" s="97">
        <v>9.1999999999999998E-2</v>
      </c>
      <c r="R50" s="105"/>
      <c r="S50" s="147"/>
      <c r="T50" s="145"/>
      <c r="U50" s="145"/>
      <c r="Z50" s="145"/>
    </row>
    <row r="51" spans="1:26" ht="15" thickBot="1">
      <c r="A51" s="98">
        <v>2016</v>
      </c>
      <c r="B51" s="98" t="s">
        <v>14</v>
      </c>
      <c r="C51" s="125">
        <v>297.75</v>
      </c>
      <c r="D51" s="99">
        <v>-5.4899999999999997E-2</v>
      </c>
      <c r="E51" s="77">
        <v>-0.56490000000000007</v>
      </c>
      <c r="F51" s="77">
        <v>0.43680000000000002</v>
      </c>
      <c r="G51" s="100">
        <v>7.3200000000000001E-2</v>
      </c>
      <c r="H51" s="171"/>
      <c r="I51" s="76">
        <v>-5.5800000000000002E-2</v>
      </c>
      <c r="J51" s="77">
        <v>-0.57410000000000005</v>
      </c>
      <c r="K51" s="77">
        <v>0.44390000000000002</v>
      </c>
      <c r="L51" s="100">
        <v>7.4399999999999994E-2</v>
      </c>
      <c r="M51" s="106"/>
      <c r="N51" s="99">
        <v>-5.67E-2</v>
      </c>
      <c r="O51" s="77">
        <v>-0.58340000000000003</v>
      </c>
      <c r="P51" s="77">
        <v>0.4511</v>
      </c>
      <c r="Q51" s="100">
        <v>7.5600000000000001E-2</v>
      </c>
      <c r="R51" s="107"/>
      <c r="S51" s="147"/>
      <c r="T51" s="145"/>
      <c r="U51" s="145"/>
      <c r="Z51" s="145"/>
    </row>
    <row r="52" spans="1:26">
      <c r="A52" s="92">
        <v>2017</v>
      </c>
      <c r="B52" s="92" t="s">
        <v>4</v>
      </c>
      <c r="C52" s="67">
        <v>324.75</v>
      </c>
      <c r="D52" s="96">
        <v>0.60389999999999999</v>
      </c>
      <c r="E52" s="69">
        <v>0.21350000000000002</v>
      </c>
      <c r="F52" s="69">
        <v>0.26229999999999998</v>
      </c>
      <c r="G52" s="97">
        <v>0.12809999999999999</v>
      </c>
      <c r="H52" s="174"/>
      <c r="I52" s="95">
        <v>0.61380000000000001</v>
      </c>
      <c r="J52" s="93">
        <v>0.217</v>
      </c>
      <c r="K52" s="93">
        <v>0.2666</v>
      </c>
      <c r="L52" s="94">
        <v>0.13020000000000001</v>
      </c>
      <c r="M52" s="70"/>
      <c r="N52" s="96">
        <v>0.62370000000000003</v>
      </c>
      <c r="O52" s="69">
        <v>0.22050000000000006</v>
      </c>
      <c r="P52" s="69">
        <v>0.27089999999999997</v>
      </c>
      <c r="Q52" s="97">
        <v>0.1323</v>
      </c>
      <c r="R52" s="70"/>
      <c r="S52" s="145"/>
      <c r="T52" s="145"/>
      <c r="U52" s="145"/>
      <c r="Z52" s="145"/>
    </row>
    <row r="53" spans="1:26">
      <c r="A53" s="92">
        <v>2017</v>
      </c>
      <c r="B53" s="92" t="s">
        <v>36</v>
      </c>
      <c r="C53" s="67">
        <v>356.85</v>
      </c>
      <c r="D53" s="96">
        <v>1.3871</v>
      </c>
      <c r="E53" s="69">
        <v>1.0114000000000001</v>
      </c>
      <c r="F53" s="69">
        <v>0.24640000000000001</v>
      </c>
      <c r="G53" s="97">
        <v>0.1293</v>
      </c>
      <c r="H53" s="70"/>
      <c r="I53" s="68">
        <v>1.4213</v>
      </c>
      <c r="J53" s="69">
        <v>1.0363</v>
      </c>
      <c r="K53" s="69">
        <v>0.2525</v>
      </c>
      <c r="L53" s="97">
        <v>0.13250000000000001</v>
      </c>
      <c r="M53" s="70"/>
      <c r="N53" s="96">
        <v>1.4554</v>
      </c>
      <c r="O53" s="69">
        <v>1.0611000000000002</v>
      </c>
      <c r="P53" s="69">
        <v>0.2586</v>
      </c>
      <c r="Q53" s="97">
        <v>0.13569999999999999</v>
      </c>
      <c r="R53" s="70"/>
      <c r="S53" s="145"/>
      <c r="T53" s="145"/>
      <c r="U53" s="145"/>
      <c r="Z53" s="145"/>
    </row>
    <row r="54" spans="1:26">
      <c r="A54" s="92">
        <v>2017</v>
      </c>
      <c r="B54" s="92" t="s">
        <v>6</v>
      </c>
      <c r="C54" s="67">
        <v>362.05</v>
      </c>
      <c r="D54" s="96">
        <v>1.514</v>
      </c>
      <c r="E54" s="69">
        <v>0.9516</v>
      </c>
      <c r="F54" s="69">
        <v>0.45379999999999998</v>
      </c>
      <c r="G54" s="97">
        <v>0.1086</v>
      </c>
      <c r="H54" s="70"/>
      <c r="I54" s="68">
        <v>1.5512999999999999</v>
      </c>
      <c r="J54" s="69">
        <v>0.97499999999999987</v>
      </c>
      <c r="K54" s="69">
        <v>0.46500000000000002</v>
      </c>
      <c r="L54" s="97">
        <v>0.1113</v>
      </c>
      <c r="M54" s="70"/>
      <c r="N54" s="96">
        <v>1.5885</v>
      </c>
      <c r="O54" s="69">
        <v>0.99840000000000007</v>
      </c>
      <c r="P54" s="69">
        <v>0.47620000000000001</v>
      </c>
      <c r="Q54" s="97">
        <v>0.1139</v>
      </c>
      <c r="R54" s="70"/>
      <c r="S54" s="145"/>
      <c r="T54" s="145"/>
      <c r="U54" s="145"/>
      <c r="Z54" s="145"/>
    </row>
    <row r="55" spans="1:26">
      <c r="A55" s="92">
        <v>2017</v>
      </c>
      <c r="B55" s="92" t="s">
        <v>7</v>
      </c>
      <c r="C55" s="67">
        <v>339.05</v>
      </c>
      <c r="D55" s="96">
        <v>0.95279999999999998</v>
      </c>
      <c r="E55" s="69">
        <v>0.55020000000000002</v>
      </c>
      <c r="F55" s="69">
        <v>0.29649999999999999</v>
      </c>
      <c r="G55" s="97">
        <v>0.1061</v>
      </c>
      <c r="H55" s="70"/>
      <c r="I55" s="68">
        <v>0.97629999999999995</v>
      </c>
      <c r="J55" s="69">
        <v>0.56369999999999987</v>
      </c>
      <c r="K55" s="69">
        <v>0.30380000000000001</v>
      </c>
      <c r="L55" s="97">
        <v>0.10879999999999999</v>
      </c>
      <c r="M55" s="70"/>
      <c r="N55" s="96">
        <v>0.99970000000000003</v>
      </c>
      <c r="O55" s="69">
        <v>0.57730000000000015</v>
      </c>
      <c r="P55" s="69">
        <v>0.311</v>
      </c>
      <c r="Q55" s="97">
        <v>0.1114</v>
      </c>
      <c r="R55" s="70"/>
      <c r="S55" s="145"/>
      <c r="T55" s="145"/>
      <c r="U55" s="145"/>
      <c r="Z55" s="145"/>
    </row>
    <row r="56" spans="1:26">
      <c r="A56" s="92">
        <v>2017</v>
      </c>
      <c r="B56" s="92" t="s">
        <v>8</v>
      </c>
      <c r="C56" s="67">
        <v>340.2</v>
      </c>
      <c r="D56" s="96">
        <v>0.98089999999999999</v>
      </c>
      <c r="E56" s="69">
        <v>0.63569999999999993</v>
      </c>
      <c r="F56" s="69">
        <v>0.2525</v>
      </c>
      <c r="G56" s="97">
        <v>9.2700000000000005E-2</v>
      </c>
      <c r="H56" s="70"/>
      <c r="I56" s="68">
        <v>1.0049999999999999</v>
      </c>
      <c r="J56" s="69">
        <v>0.6512</v>
      </c>
      <c r="K56" s="69">
        <v>0.25879999999999997</v>
      </c>
      <c r="L56" s="97">
        <v>9.5000000000000001E-2</v>
      </c>
      <c r="M56" s="70"/>
      <c r="N56" s="96">
        <v>1.0290999999999999</v>
      </c>
      <c r="O56" s="69">
        <v>0.66679999999999984</v>
      </c>
      <c r="P56" s="69">
        <v>0.26500000000000001</v>
      </c>
      <c r="Q56" s="97">
        <v>9.7299999999999998E-2</v>
      </c>
      <c r="R56" s="70"/>
      <c r="S56" s="145"/>
      <c r="T56" s="145"/>
      <c r="U56" s="145"/>
      <c r="Z56" s="145"/>
    </row>
    <row r="57" spans="1:26">
      <c r="A57" s="92">
        <v>2017</v>
      </c>
      <c r="B57" s="92" t="s">
        <v>9</v>
      </c>
      <c r="C57" s="67">
        <v>319.55</v>
      </c>
      <c r="D57" s="96">
        <v>0.47699999999999998</v>
      </c>
      <c r="E57" s="69">
        <v>0.19639999999999996</v>
      </c>
      <c r="F57" s="69">
        <v>0.20130000000000001</v>
      </c>
      <c r="G57" s="97">
        <v>7.9299999999999995E-2</v>
      </c>
      <c r="H57" s="101"/>
      <c r="I57" s="68">
        <v>0.48880000000000001</v>
      </c>
      <c r="J57" s="69">
        <v>0.20119999999999999</v>
      </c>
      <c r="K57" s="69">
        <v>0.20630000000000001</v>
      </c>
      <c r="L57" s="97">
        <v>8.1299999999999997E-2</v>
      </c>
      <c r="M57" s="70"/>
      <c r="N57" s="96">
        <v>0.50049999999999994</v>
      </c>
      <c r="O57" s="69">
        <v>0.20609999999999995</v>
      </c>
      <c r="P57" s="69">
        <v>0.2112</v>
      </c>
      <c r="Q57" s="97">
        <v>8.3199999999999996E-2</v>
      </c>
      <c r="R57" s="70"/>
      <c r="S57" s="145"/>
      <c r="T57" s="145"/>
      <c r="U57" s="145"/>
      <c r="Z57" s="145"/>
    </row>
    <row r="58" spans="1:26">
      <c r="A58" s="92">
        <v>2017</v>
      </c>
      <c r="B58" s="92" t="s">
        <v>10</v>
      </c>
      <c r="C58" s="67">
        <v>324.85000000000002</v>
      </c>
      <c r="D58" s="96">
        <v>0.60629999999999995</v>
      </c>
      <c r="E58" s="69">
        <v>0.33909999999999996</v>
      </c>
      <c r="F58" s="69">
        <v>0.1464</v>
      </c>
      <c r="G58" s="97">
        <v>0.1208</v>
      </c>
      <c r="H58" s="102"/>
      <c r="I58" s="68">
        <v>0.62129999999999996</v>
      </c>
      <c r="J58" s="69">
        <v>0.34749999999999992</v>
      </c>
      <c r="K58" s="69">
        <v>0.15</v>
      </c>
      <c r="L58" s="97">
        <v>0.12379999999999999</v>
      </c>
      <c r="M58" s="103"/>
      <c r="N58" s="96">
        <v>0.63619999999999999</v>
      </c>
      <c r="O58" s="69">
        <v>0.35589999999999999</v>
      </c>
      <c r="P58" s="69">
        <v>0.15359999999999999</v>
      </c>
      <c r="Q58" s="97">
        <v>0.12670000000000001</v>
      </c>
      <c r="R58" s="104"/>
      <c r="S58" s="146"/>
      <c r="T58" s="145"/>
      <c r="U58" s="145"/>
      <c r="Z58" s="145"/>
    </row>
    <row r="59" spans="1:26">
      <c r="A59" s="92">
        <v>2017</v>
      </c>
      <c r="B59" s="92" t="s">
        <v>11</v>
      </c>
      <c r="C59" s="67">
        <v>318.2</v>
      </c>
      <c r="D59" s="96">
        <v>0.40039999999999998</v>
      </c>
      <c r="E59" s="69">
        <v>0.12209999999999999</v>
      </c>
      <c r="F59" s="69">
        <v>0.15179999999999999</v>
      </c>
      <c r="G59" s="97">
        <v>0.1265</v>
      </c>
      <c r="H59" s="105"/>
      <c r="I59" s="68">
        <v>0.40770000000000001</v>
      </c>
      <c r="J59" s="69">
        <v>0.12429999999999999</v>
      </c>
      <c r="K59" s="69">
        <v>0.15459999999999999</v>
      </c>
      <c r="L59" s="97">
        <v>0.1288</v>
      </c>
      <c r="M59" s="104"/>
      <c r="N59" s="96">
        <v>0.41860000000000003</v>
      </c>
      <c r="O59" s="69">
        <v>0.12760000000000002</v>
      </c>
      <c r="P59" s="69">
        <v>0.15870000000000001</v>
      </c>
      <c r="Q59" s="97">
        <v>0.1323</v>
      </c>
      <c r="R59" s="103"/>
      <c r="S59" s="146"/>
      <c r="T59" s="145"/>
      <c r="U59" s="145"/>
      <c r="Z59" s="145"/>
    </row>
    <row r="60" spans="1:26">
      <c r="A60" s="92">
        <v>2017</v>
      </c>
      <c r="B60" s="92" t="s">
        <v>35</v>
      </c>
      <c r="C60" s="67">
        <v>314.7</v>
      </c>
      <c r="D60" s="96">
        <v>0.32340000000000002</v>
      </c>
      <c r="E60" s="69">
        <v>-1.0999999999999982E-2</v>
      </c>
      <c r="F60" s="69">
        <v>0.2167</v>
      </c>
      <c r="G60" s="97">
        <v>0.1177</v>
      </c>
      <c r="H60" s="105"/>
      <c r="I60" s="68">
        <v>0.32929999999999998</v>
      </c>
      <c r="J60" s="69">
        <v>-1.1100000000000013E-2</v>
      </c>
      <c r="K60" s="69">
        <v>0.22059999999999999</v>
      </c>
      <c r="L60" s="97">
        <v>0.1198</v>
      </c>
      <c r="M60" s="104"/>
      <c r="N60" s="96">
        <v>0.33810000000000001</v>
      </c>
      <c r="O60" s="69">
        <v>-1.1599999999999985E-2</v>
      </c>
      <c r="P60" s="69">
        <v>0.2266</v>
      </c>
      <c r="Q60" s="97">
        <v>0.1231</v>
      </c>
      <c r="R60" s="104"/>
      <c r="S60" s="146"/>
      <c r="T60" s="145"/>
      <c r="U60" s="145"/>
      <c r="Z60" s="145"/>
    </row>
    <row r="61" spans="1:26">
      <c r="A61" s="92">
        <v>2017</v>
      </c>
      <c r="B61" s="92" t="s">
        <v>17</v>
      </c>
      <c r="C61" s="67">
        <v>327</v>
      </c>
      <c r="D61" s="96">
        <v>0.59399999999999997</v>
      </c>
      <c r="E61" s="69">
        <v>5.6099999999999955E-2</v>
      </c>
      <c r="F61" s="69">
        <v>0.41360000000000002</v>
      </c>
      <c r="G61" s="97">
        <v>0.12429999999999999</v>
      </c>
      <c r="H61" s="105"/>
      <c r="I61" s="68">
        <v>0.6048</v>
      </c>
      <c r="J61" s="69">
        <v>5.710000000000004E-2</v>
      </c>
      <c r="K61" s="69">
        <v>0.42109999999999997</v>
      </c>
      <c r="L61" s="97">
        <v>0.12659999999999999</v>
      </c>
      <c r="M61" s="104"/>
      <c r="N61" s="96">
        <v>0.621</v>
      </c>
      <c r="O61" s="69">
        <v>5.8599999999999985E-2</v>
      </c>
      <c r="P61" s="69">
        <v>0.43240000000000001</v>
      </c>
      <c r="Q61" s="97">
        <v>0.13</v>
      </c>
      <c r="R61" s="105"/>
      <c r="S61" s="147"/>
      <c r="T61" s="145"/>
      <c r="U61" s="145"/>
      <c r="Z61" s="145"/>
    </row>
    <row r="62" spans="1:26">
      <c r="A62" s="92">
        <v>2017</v>
      </c>
      <c r="B62" s="92" t="s">
        <v>13</v>
      </c>
      <c r="C62" s="67">
        <v>318.2</v>
      </c>
      <c r="D62" s="96">
        <v>0.40039999999999998</v>
      </c>
      <c r="E62" s="69">
        <v>-0.12870000000000004</v>
      </c>
      <c r="F62" s="69">
        <v>0.4521</v>
      </c>
      <c r="G62" s="97">
        <v>7.6999999999999999E-2</v>
      </c>
      <c r="H62" s="105"/>
      <c r="I62" s="68">
        <v>0.40770000000000001</v>
      </c>
      <c r="J62" s="69">
        <v>-0.13099999999999998</v>
      </c>
      <c r="K62" s="69">
        <v>0.46029999999999999</v>
      </c>
      <c r="L62" s="97">
        <v>7.8399999999999997E-2</v>
      </c>
      <c r="M62" s="104"/>
      <c r="N62" s="96">
        <v>0.41860000000000003</v>
      </c>
      <c r="O62" s="69">
        <v>-0.1346</v>
      </c>
      <c r="P62" s="69">
        <v>0.47270000000000001</v>
      </c>
      <c r="Q62" s="97">
        <v>8.0500000000000002E-2</v>
      </c>
      <c r="R62" s="105"/>
      <c r="S62" s="147"/>
      <c r="T62" s="145"/>
      <c r="U62" s="145"/>
      <c r="Z62" s="145"/>
    </row>
    <row r="63" spans="1:26" ht="15" thickBot="1">
      <c r="A63" s="98">
        <v>2017</v>
      </c>
      <c r="B63" s="98" t="s">
        <v>14</v>
      </c>
      <c r="C63" s="125">
        <v>332.95</v>
      </c>
      <c r="D63" s="99">
        <v>0.72489999999999999</v>
      </c>
      <c r="E63" s="77">
        <v>0.18810000000000002</v>
      </c>
      <c r="F63" s="77">
        <v>0.44879999999999998</v>
      </c>
      <c r="G63" s="100">
        <v>8.7999999999999995E-2</v>
      </c>
      <c r="H63" s="171"/>
      <c r="I63" s="76">
        <v>0.73809999999999998</v>
      </c>
      <c r="J63" s="77">
        <v>0.19149999999999995</v>
      </c>
      <c r="K63" s="77">
        <v>0.45700000000000002</v>
      </c>
      <c r="L63" s="100">
        <v>8.9599999999999999E-2</v>
      </c>
      <c r="M63" s="106"/>
      <c r="N63" s="99">
        <v>0.75790000000000002</v>
      </c>
      <c r="O63" s="77">
        <v>0.19670000000000001</v>
      </c>
      <c r="P63" s="77">
        <v>0.46920000000000001</v>
      </c>
      <c r="Q63" s="100">
        <v>9.1999999999999998E-2</v>
      </c>
      <c r="R63" s="107"/>
      <c r="S63" s="147"/>
      <c r="T63" s="145"/>
      <c r="U63" s="145"/>
      <c r="Z63" s="145"/>
    </row>
    <row r="64" spans="1:26">
      <c r="A64" s="92">
        <v>2018</v>
      </c>
      <c r="B64" s="92" t="s">
        <v>4</v>
      </c>
      <c r="C64" s="67">
        <v>347.75</v>
      </c>
      <c r="D64" s="96">
        <v>1.0505</v>
      </c>
      <c r="E64" s="69">
        <v>0.6258999999999999</v>
      </c>
      <c r="F64" s="69">
        <v>0.3201</v>
      </c>
      <c r="G64" s="97">
        <v>0.1045</v>
      </c>
      <c r="H64" s="174"/>
      <c r="I64" s="95">
        <v>1.0696000000000001</v>
      </c>
      <c r="J64" s="93">
        <v>0.63729999999999998</v>
      </c>
      <c r="K64" s="93">
        <v>0.32590000000000002</v>
      </c>
      <c r="L64" s="94">
        <v>0.10639999999999999</v>
      </c>
      <c r="M64" s="70"/>
      <c r="N64" s="96">
        <v>1.0983000000000001</v>
      </c>
      <c r="O64" s="69">
        <v>0.6543000000000001</v>
      </c>
      <c r="P64" s="69">
        <v>0.3347</v>
      </c>
      <c r="Q64" s="97">
        <v>0.10929999999999999</v>
      </c>
      <c r="R64" s="70"/>
      <c r="S64" s="145"/>
      <c r="T64" s="145"/>
      <c r="U64" s="145"/>
      <c r="Z64" s="145"/>
    </row>
    <row r="65" spans="1:26">
      <c r="A65" s="92">
        <v>2018</v>
      </c>
      <c r="B65" s="92" t="s">
        <v>36</v>
      </c>
      <c r="C65" s="67">
        <v>347.88</v>
      </c>
      <c r="D65" s="96">
        <v>1.1253</v>
      </c>
      <c r="E65" s="69">
        <v>0.65260000000000007</v>
      </c>
      <c r="F65" s="69">
        <v>0.38569999999999999</v>
      </c>
      <c r="G65" s="97">
        <v>8.6999999999999994E-2</v>
      </c>
      <c r="H65" s="70"/>
      <c r="I65" s="68">
        <v>1.1458999999999999</v>
      </c>
      <c r="J65" s="69">
        <v>0.66459999999999986</v>
      </c>
      <c r="K65" s="69">
        <v>0.39269999999999999</v>
      </c>
      <c r="L65" s="97">
        <v>8.8599999999999998E-2</v>
      </c>
      <c r="M65" s="70"/>
      <c r="N65" s="96">
        <v>1.1700999999999999</v>
      </c>
      <c r="O65" s="69">
        <v>0.67869999999999986</v>
      </c>
      <c r="P65" s="69">
        <v>0.40100000000000002</v>
      </c>
      <c r="Q65" s="97">
        <v>9.0399999999999994E-2</v>
      </c>
      <c r="R65" s="70"/>
      <c r="S65" s="145"/>
      <c r="T65" s="145"/>
      <c r="U65" s="145"/>
      <c r="Z65" s="145"/>
    </row>
    <row r="66" spans="1:26">
      <c r="A66" s="92">
        <v>2018</v>
      </c>
      <c r="B66" s="92" t="s">
        <v>6</v>
      </c>
      <c r="C66" s="67">
        <v>356.29</v>
      </c>
      <c r="D66" s="96">
        <v>1.323</v>
      </c>
      <c r="E66" s="69">
        <v>0.62539999999999996</v>
      </c>
      <c r="F66" s="69">
        <v>0.61599999999999999</v>
      </c>
      <c r="G66" s="97">
        <v>8.1600000000000006E-2</v>
      </c>
      <c r="H66" s="70"/>
      <c r="I66" s="68">
        <v>1.3472</v>
      </c>
      <c r="J66" s="69">
        <v>0.63690000000000002</v>
      </c>
      <c r="K66" s="69">
        <v>0.62729999999999997</v>
      </c>
      <c r="L66" s="97">
        <v>8.3000000000000004E-2</v>
      </c>
      <c r="M66" s="70"/>
      <c r="N66" s="96">
        <v>1.3755999999999999</v>
      </c>
      <c r="O66" s="69">
        <v>0.65029999999999999</v>
      </c>
      <c r="P66" s="69">
        <v>0.64049999999999996</v>
      </c>
      <c r="Q66" s="97">
        <v>8.48E-2</v>
      </c>
      <c r="R66" s="70"/>
      <c r="S66" s="145"/>
      <c r="T66" s="145"/>
      <c r="U66" s="145"/>
      <c r="Z66" s="145"/>
    </row>
    <row r="67" spans="1:26">
      <c r="A67" s="92">
        <v>2018</v>
      </c>
      <c r="B67" s="92" t="s">
        <v>7</v>
      </c>
      <c r="C67" s="67">
        <v>363.31</v>
      </c>
      <c r="D67" s="96">
        <v>1.488</v>
      </c>
      <c r="E67" s="69">
        <v>0.62849999999999995</v>
      </c>
      <c r="F67" s="69">
        <v>0.7601</v>
      </c>
      <c r="G67" s="97">
        <v>9.9400000000000002E-2</v>
      </c>
      <c r="H67" s="70"/>
      <c r="I67" s="68">
        <v>1.5152000000000001</v>
      </c>
      <c r="J67" s="69">
        <v>0.64000000000000012</v>
      </c>
      <c r="K67" s="69">
        <v>0.77400000000000002</v>
      </c>
      <c r="L67" s="97">
        <v>0.1012</v>
      </c>
      <c r="M67" s="70"/>
      <c r="N67" s="96">
        <v>1.5471999999999999</v>
      </c>
      <c r="O67" s="69">
        <v>0.65349999999999986</v>
      </c>
      <c r="P67" s="69">
        <v>0.7903</v>
      </c>
      <c r="Q67" s="97">
        <v>0.10340000000000001</v>
      </c>
      <c r="R67" s="70"/>
      <c r="S67" s="145"/>
      <c r="T67" s="145"/>
      <c r="U67" s="145"/>
      <c r="Z67" s="145"/>
    </row>
    <row r="68" spans="1:26">
      <c r="A68" s="92">
        <v>2018</v>
      </c>
      <c r="B68" s="92" t="s">
        <v>8</v>
      </c>
      <c r="C68" s="67">
        <v>391.92</v>
      </c>
      <c r="D68" s="96">
        <v>2.1604000000000001</v>
      </c>
      <c r="E68" s="69">
        <v>1.3316999999999999</v>
      </c>
      <c r="F68" s="69">
        <v>0.71660000000000001</v>
      </c>
      <c r="G68" s="97">
        <v>0.11210000000000001</v>
      </c>
      <c r="H68" s="70"/>
      <c r="I68" s="68">
        <v>2.1999</v>
      </c>
      <c r="J68" s="69">
        <v>1.3559999999999999</v>
      </c>
      <c r="K68" s="69">
        <v>0.72970000000000002</v>
      </c>
      <c r="L68" s="97">
        <v>0.1142</v>
      </c>
      <c r="M68" s="70"/>
      <c r="N68" s="96">
        <v>2.2463000000000002</v>
      </c>
      <c r="O68" s="69">
        <v>1.3846000000000003</v>
      </c>
      <c r="P68" s="69">
        <v>0.74509999999999998</v>
      </c>
      <c r="Q68" s="97">
        <v>0.1166</v>
      </c>
      <c r="R68" s="70"/>
      <c r="S68" s="145"/>
      <c r="T68" s="145"/>
      <c r="U68" s="145"/>
      <c r="Z68" s="145"/>
    </row>
    <row r="69" spans="1:26">
      <c r="A69" s="92">
        <v>2018</v>
      </c>
      <c r="B69" s="92" t="s">
        <v>9</v>
      </c>
      <c r="C69" s="67">
        <v>394.42</v>
      </c>
      <c r="D69" s="96">
        <v>2.2191999999999998</v>
      </c>
      <c r="E69" s="69">
        <v>1.5305</v>
      </c>
      <c r="F69" s="69">
        <v>0.58289999999999997</v>
      </c>
      <c r="G69" s="97">
        <v>0.10580000000000001</v>
      </c>
      <c r="H69" s="101"/>
      <c r="I69" s="68">
        <v>2.2597999999999998</v>
      </c>
      <c r="J69" s="69">
        <v>1.5585999999999998</v>
      </c>
      <c r="K69" s="69">
        <v>0.59350000000000003</v>
      </c>
      <c r="L69" s="97">
        <v>0.1077</v>
      </c>
      <c r="M69" s="70"/>
      <c r="N69" s="96">
        <v>2.3073999999999999</v>
      </c>
      <c r="O69" s="69">
        <v>1.5912999999999997</v>
      </c>
      <c r="P69" s="69">
        <v>0.60609999999999997</v>
      </c>
      <c r="Q69" s="97">
        <v>0.11</v>
      </c>
      <c r="R69" s="70"/>
      <c r="S69" s="145"/>
      <c r="T69" s="145"/>
      <c r="U69" s="145"/>
      <c r="Z69" s="145"/>
    </row>
    <row r="70" spans="1:26">
      <c r="A70" s="92">
        <v>2018</v>
      </c>
      <c r="B70" s="92" t="s">
        <v>10</v>
      </c>
      <c r="C70" s="67">
        <v>409.36</v>
      </c>
      <c r="D70" s="96">
        <v>2.6149</v>
      </c>
      <c r="E70" s="69">
        <v>1.9793000000000003</v>
      </c>
      <c r="F70" s="69">
        <v>0.53420000000000001</v>
      </c>
      <c r="G70" s="97">
        <v>0.1014</v>
      </c>
      <c r="H70" s="102"/>
      <c r="I70" s="68">
        <v>2.7307999999999999</v>
      </c>
      <c r="J70" s="69">
        <v>2.0669999999999997</v>
      </c>
      <c r="K70" s="69">
        <v>0.55789999999999995</v>
      </c>
      <c r="L70" s="97">
        <v>0.10589999999999999</v>
      </c>
      <c r="M70" s="103"/>
      <c r="N70" s="96">
        <v>2.7949000000000002</v>
      </c>
      <c r="O70" s="69">
        <v>2.1156000000000001</v>
      </c>
      <c r="P70" s="69">
        <v>0.57089999999999996</v>
      </c>
      <c r="Q70" s="97">
        <v>0.1084</v>
      </c>
      <c r="R70" s="104"/>
      <c r="S70" s="146"/>
      <c r="T70" s="145"/>
      <c r="U70" s="145"/>
      <c r="Z70" s="145"/>
    </row>
    <row r="71" spans="1:26">
      <c r="A71" s="92">
        <v>2018</v>
      </c>
      <c r="B71" s="92" t="s">
        <v>11</v>
      </c>
      <c r="C71" s="67">
        <v>460.37</v>
      </c>
      <c r="D71" s="96">
        <v>3.8346</v>
      </c>
      <c r="E71" s="69">
        <v>3.0058000000000002</v>
      </c>
      <c r="F71" s="69">
        <v>0.69269999999999998</v>
      </c>
      <c r="G71" s="97">
        <v>0.1361</v>
      </c>
      <c r="H71" s="105"/>
      <c r="I71" s="68">
        <v>4.0045999999999999</v>
      </c>
      <c r="J71" s="69">
        <v>3.1391</v>
      </c>
      <c r="K71" s="69">
        <v>0.72340000000000004</v>
      </c>
      <c r="L71" s="97">
        <v>0.1421</v>
      </c>
      <c r="M71" s="104"/>
      <c r="N71" s="96">
        <v>4.0986000000000002</v>
      </c>
      <c r="O71" s="69">
        <v>3.2128000000000001</v>
      </c>
      <c r="P71" s="69">
        <v>0.74039999999999995</v>
      </c>
      <c r="Q71" s="97">
        <v>0.1454</v>
      </c>
      <c r="R71" s="103"/>
      <c r="S71" s="146"/>
      <c r="T71" s="145"/>
      <c r="U71" s="145"/>
      <c r="Z71" s="145"/>
    </row>
    <row r="72" spans="1:26">
      <c r="A72" s="92">
        <v>2018</v>
      </c>
      <c r="B72" s="92" t="s">
        <v>35</v>
      </c>
      <c r="C72" s="67">
        <v>455.47</v>
      </c>
      <c r="D72" s="96">
        <v>3.7174</v>
      </c>
      <c r="E72" s="69">
        <v>2.7319999999999998</v>
      </c>
      <c r="F72" s="69">
        <v>0.86939999999999995</v>
      </c>
      <c r="G72" s="97">
        <v>0.11600000000000001</v>
      </c>
      <c r="H72" s="105"/>
      <c r="I72" s="68">
        <v>3.8822000000000001</v>
      </c>
      <c r="J72" s="69">
        <v>2.8531999999999997</v>
      </c>
      <c r="K72" s="69">
        <v>0.90790000000000004</v>
      </c>
      <c r="L72" s="97">
        <v>0.1211</v>
      </c>
      <c r="M72" s="104"/>
      <c r="N72" s="96">
        <v>3.9733000000000001</v>
      </c>
      <c r="O72" s="69">
        <v>2.92</v>
      </c>
      <c r="P72" s="69">
        <v>0.92930000000000001</v>
      </c>
      <c r="Q72" s="97">
        <v>0.124</v>
      </c>
      <c r="R72" s="104"/>
      <c r="S72" s="146"/>
      <c r="T72" s="145"/>
      <c r="U72" s="145"/>
      <c r="Z72" s="145"/>
    </row>
    <row r="73" spans="1:26">
      <c r="A73" s="92">
        <v>2018</v>
      </c>
      <c r="B73" s="92" t="s">
        <v>17</v>
      </c>
      <c r="C73" s="67">
        <v>484.29</v>
      </c>
      <c r="D73" s="96">
        <v>4.4066000000000001</v>
      </c>
      <c r="E73" s="69">
        <v>2.8361999999999998</v>
      </c>
      <c r="F73" s="69">
        <v>1.4449000000000001</v>
      </c>
      <c r="G73" s="97">
        <v>0.1255</v>
      </c>
      <c r="H73" s="105"/>
      <c r="I73" s="68">
        <v>4.6018999999999997</v>
      </c>
      <c r="J73" s="69">
        <v>2.9617999999999998</v>
      </c>
      <c r="K73" s="69">
        <v>1.5089999999999999</v>
      </c>
      <c r="L73" s="97">
        <v>0.13109999999999999</v>
      </c>
      <c r="M73" s="104"/>
      <c r="N73" s="96">
        <v>4.7099000000000002</v>
      </c>
      <c r="O73" s="69">
        <v>3.0313000000000003</v>
      </c>
      <c r="P73" s="69">
        <v>1.5444</v>
      </c>
      <c r="Q73" s="97">
        <v>0.13420000000000001</v>
      </c>
      <c r="R73" s="105"/>
      <c r="S73" s="147"/>
      <c r="T73" s="145"/>
      <c r="U73" s="145"/>
      <c r="Z73" s="145"/>
    </row>
    <row r="74" spans="1:26">
      <c r="A74" s="92">
        <v>2018</v>
      </c>
      <c r="B74" s="92" t="s">
        <v>13</v>
      </c>
      <c r="C74" s="67">
        <v>505.47</v>
      </c>
      <c r="D74" s="96">
        <v>4.9130000000000003</v>
      </c>
      <c r="E74" s="69">
        <v>3.3878000000000004</v>
      </c>
      <c r="F74" s="69">
        <v>1.4161999999999999</v>
      </c>
      <c r="G74" s="97">
        <v>0.109</v>
      </c>
      <c r="H74" s="105"/>
      <c r="I74" s="68">
        <v>5.1307999999999998</v>
      </c>
      <c r="J74" s="69">
        <v>3.5378999999999996</v>
      </c>
      <c r="K74" s="69">
        <v>1.4790000000000001</v>
      </c>
      <c r="L74" s="97">
        <v>0.1139</v>
      </c>
      <c r="M74" s="104"/>
      <c r="N74" s="96">
        <v>5.2511999999999999</v>
      </c>
      <c r="O74" s="69">
        <v>3.621</v>
      </c>
      <c r="P74" s="69">
        <v>1.5137</v>
      </c>
      <c r="Q74" s="97">
        <v>0.11650000000000001</v>
      </c>
      <c r="R74" s="105"/>
      <c r="S74" s="147"/>
      <c r="T74" s="145"/>
      <c r="U74" s="145"/>
      <c r="Z74" s="145"/>
    </row>
    <row r="75" spans="1:26" ht="15" thickBot="1">
      <c r="A75" s="98">
        <v>2018</v>
      </c>
      <c r="B75" s="98" t="s">
        <v>14</v>
      </c>
      <c r="C75" s="125">
        <v>496.81</v>
      </c>
      <c r="D75" s="99">
        <v>4.7058999999999997</v>
      </c>
      <c r="E75" s="77">
        <v>3.1621999999999995</v>
      </c>
      <c r="F75" s="77">
        <v>1.4428000000000001</v>
      </c>
      <c r="G75" s="100">
        <v>0.1009</v>
      </c>
      <c r="H75" s="171"/>
      <c r="I75" s="76">
        <v>4.9145000000000003</v>
      </c>
      <c r="J75" s="77">
        <v>3.3023000000000002</v>
      </c>
      <c r="K75" s="77">
        <v>1.5067999999999999</v>
      </c>
      <c r="L75" s="100">
        <v>0.10539999999999999</v>
      </c>
      <c r="M75" s="106"/>
      <c r="N75" s="99">
        <v>5.0298999999999996</v>
      </c>
      <c r="O75" s="77">
        <v>3.3798999999999997</v>
      </c>
      <c r="P75" s="77">
        <v>1.5421</v>
      </c>
      <c r="Q75" s="100">
        <v>0.1079</v>
      </c>
      <c r="R75" s="107"/>
      <c r="S75" s="147"/>
      <c r="T75" s="145"/>
      <c r="U75" s="145"/>
      <c r="Z75" s="145"/>
    </row>
    <row r="76" spans="1:26">
      <c r="A76" s="92">
        <v>2019</v>
      </c>
      <c r="B76" s="92" t="s">
        <v>4</v>
      </c>
      <c r="C76" s="67">
        <v>439.15</v>
      </c>
      <c r="D76" s="96">
        <v>3.3008999999999999</v>
      </c>
      <c r="E76" s="69">
        <v>1.8777999999999999</v>
      </c>
      <c r="F76" s="69">
        <v>1.3028</v>
      </c>
      <c r="G76" s="97">
        <v>0.1203</v>
      </c>
      <c r="H76" s="174"/>
      <c r="I76" s="95">
        <v>3.3613</v>
      </c>
      <c r="J76" s="93">
        <v>1.9121999999999999</v>
      </c>
      <c r="K76" s="93">
        <v>1.3266</v>
      </c>
      <c r="L76" s="94">
        <v>0.1225</v>
      </c>
      <c r="M76" s="70"/>
      <c r="N76" s="96">
        <v>3.4321000000000002</v>
      </c>
      <c r="O76" s="69">
        <v>1.9524000000000001</v>
      </c>
      <c r="P76" s="69">
        <v>1.3546</v>
      </c>
      <c r="Q76" s="97">
        <v>0.12509999999999999</v>
      </c>
      <c r="R76" s="70"/>
      <c r="S76" s="145"/>
      <c r="T76" s="145"/>
      <c r="U76" s="145"/>
      <c r="Z76" s="145"/>
    </row>
    <row r="77" spans="1:26">
      <c r="A77" s="92">
        <v>2019</v>
      </c>
      <c r="B77" s="92" t="s">
        <v>36</v>
      </c>
      <c r="C77" s="67">
        <v>433.24</v>
      </c>
      <c r="D77" s="96">
        <v>3.1606999999999998</v>
      </c>
      <c r="E77" s="69">
        <v>1.9204999999999999</v>
      </c>
      <c r="F77" s="69">
        <v>1.1731</v>
      </c>
      <c r="G77" s="97">
        <v>6.7100000000000007E-2</v>
      </c>
      <c r="H77" s="70"/>
      <c r="I77" s="68">
        <v>3.2185000000000001</v>
      </c>
      <c r="J77" s="69">
        <v>1.9556</v>
      </c>
      <c r="K77" s="69">
        <v>1.1944999999999999</v>
      </c>
      <c r="L77" s="97">
        <v>6.8400000000000002E-2</v>
      </c>
      <c r="M77" s="70"/>
      <c r="N77" s="96">
        <v>3.2864</v>
      </c>
      <c r="O77" s="69">
        <v>1.9968999999999999</v>
      </c>
      <c r="P77" s="69">
        <v>1.2197</v>
      </c>
      <c r="Q77" s="97">
        <v>6.9800000000000001E-2</v>
      </c>
      <c r="R77" s="70"/>
      <c r="S77" s="145"/>
      <c r="T77" s="145"/>
      <c r="U77" s="145"/>
      <c r="Z77" s="145"/>
    </row>
    <row r="78" spans="1:26">
      <c r="A78" s="92">
        <v>2019</v>
      </c>
      <c r="B78" s="92" t="s">
        <v>6</v>
      </c>
      <c r="C78" s="67">
        <v>420.39</v>
      </c>
      <c r="D78" s="96">
        <v>2.8559000000000001</v>
      </c>
      <c r="E78" s="69">
        <v>1.3725000000000001</v>
      </c>
      <c r="F78" s="69">
        <v>1.4518</v>
      </c>
      <c r="G78" s="97">
        <v>3.1600000000000003E-2</v>
      </c>
      <c r="H78" s="70"/>
      <c r="I78" s="68">
        <v>2.9081000000000001</v>
      </c>
      <c r="J78" s="69">
        <v>1.3977000000000002</v>
      </c>
      <c r="K78" s="69">
        <v>1.4782999999999999</v>
      </c>
      <c r="L78" s="97">
        <v>3.2099999999999997E-2</v>
      </c>
      <c r="M78" s="70"/>
      <c r="N78" s="96">
        <v>2.9693999999999998</v>
      </c>
      <c r="O78" s="69">
        <v>1.4270999999999998</v>
      </c>
      <c r="P78" s="69">
        <v>1.5095000000000001</v>
      </c>
      <c r="Q78" s="97">
        <v>3.2800000000000003E-2</v>
      </c>
      <c r="R78" s="70"/>
      <c r="S78" s="145"/>
      <c r="T78" s="145"/>
      <c r="U78" s="145"/>
      <c r="Z78" s="145"/>
    </row>
    <row r="79" spans="1:26">
      <c r="A79" s="92">
        <v>2019</v>
      </c>
      <c r="B79" s="92" t="s">
        <v>7</v>
      </c>
      <c r="C79" s="67">
        <v>429.6</v>
      </c>
      <c r="D79" s="96">
        <v>3.0743999999999998</v>
      </c>
      <c r="E79" s="69">
        <v>1.4251999999999998</v>
      </c>
      <c r="F79" s="69">
        <v>1.6143000000000001</v>
      </c>
      <c r="G79" s="97">
        <v>3.49E-2</v>
      </c>
      <c r="H79" s="70"/>
      <c r="I79" s="68">
        <v>3.1305999999999998</v>
      </c>
      <c r="J79" s="69">
        <v>1.4512999999999998</v>
      </c>
      <c r="K79" s="69">
        <v>1.6437999999999999</v>
      </c>
      <c r="L79" s="97">
        <v>3.5499999999999997E-2</v>
      </c>
      <c r="M79" s="70"/>
      <c r="N79" s="96">
        <v>3.1966000000000001</v>
      </c>
      <c r="O79" s="69">
        <v>1.4818</v>
      </c>
      <c r="P79" s="69">
        <v>1.6785000000000001</v>
      </c>
      <c r="Q79" s="97">
        <v>3.6299999999999999E-2</v>
      </c>
      <c r="R79" s="70"/>
      <c r="S79" s="145"/>
      <c r="T79" s="145"/>
      <c r="U79" s="145"/>
      <c r="Z79" s="145"/>
    </row>
    <row r="80" spans="1:26">
      <c r="A80" s="92">
        <v>2019</v>
      </c>
      <c r="B80" s="92" t="s">
        <v>8</v>
      </c>
      <c r="C80" s="67">
        <v>467.97</v>
      </c>
      <c r="D80" s="96">
        <v>3.9845999999999999</v>
      </c>
      <c r="E80" s="69">
        <v>2.0564999999999998</v>
      </c>
      <c r="F80" s="69">
        <v>1.8747</v>
      </c>
      <c r="G80" s="97">
        <v>5.3400000000000003E-2</v>
      </c>
      <c r="H80" s="70"/>
      <c r="I80" s="68">
        <v>4.0575000000000001</v>
      </c>
      <c r="J80" s="69">
        <v>2.0941000000000005</v>
      </c>
      <c r="K80" s="69">
        <v>1.909</v>
      </c>
      <c r="L80" s="97">
        <v>5.4399999999999997E-2</v>
      </c>
      <c r="M80" s="70"/>
      <c r="N80" s="96">
        <v>4.1429999999999998</v>
      </c>
      <c r="O80" s="69">
        <v>2.1381999999999999</v>
      </c>
      <c r="P80" s="69">
        <v>1.9493</v>
      </c>
      <c r="Q80" s="97">
        <v>5.5500000000000001E-2</v>
      </c>
      <c r="R80" s="70"/>
      <c r="S80" s="145"/>
      <c r="T80" s="145"/>
      <c r="U80" s="145"/>
      <c r="Z80" s="145"/>
    </row>
    <row r="81" spans="1:26">
      <c r="A81" s="92">
        <v>2019</v>
      </c>
      <c r="B81" s="92" t="s">
        <v>9</v>
      </c>
      <c r="C81" s="67">
        <v>471.41</v>
      </c>
      <c r="D81" s="96">
        <v>4.0662000000000003</v>
      </c>
      <c r="E81" s="69">
        <v>2.3136000000000001</v>
      </c>
      <c r="F81" s="69">
        <v>1.629</v>
      </c>
      <c r="G81" s="97">
        <v>0.1236</v>
      </c>
      <c r="H81" s="101"/>
      <c r="I81" s="68">
        <v>4.1406000000000001</v>
      </c>
      <c r="J81" s="69">
        <v>2.3558999999999997</v>
      </c>
      <c r="K81" s="69">
        <v>1.6588000000000001</v>
      </c>
      <c r="L81" s="97">
        <v>0.12590000000000001</v>
      </c>
      <c r="M81" s="70"/>
      <c r="N81" s="96">
        <v>4.2278000000000002</v>
      </c>
      <c r="O81" s="69">
        <v>2.4056000000000006</v>
      </c>
      <c r="P81" s="69">
        <v>1.6937</v>
      </c>
      <c r="Q81" s="97">
        <v>0.1285</v>
      </c>
      <c r="R81" s="70"/>
      <c r="S81" s="145"/>
      <c r="T81" s="145"/>
      <c r="U81" s="145"/>
      <c r="Z81" s="145"/>
    </row>
    <row r="82" spans="1:26">
      <c r="A82" s="92">
        <v>2019</v>
      </c>
      <c r="B82" s="92" t="s">
        <v>10</v>
      </c>
      <c r="C82" s="67">
        <v>433.97</v>
      </c>
      <c r="D82" s="96">
        <v>3.0426000000000002</v>
      </c>
      <c r="E82" s="69">
        <v>1.9572000000000001</v>
      </c>
      <c r="F82" s="69">
        <v>0.96889999999999998</v>
      </c>
      <c r="G82" s="97">
        <v>0.11650000000000001</v>
      </c>
      <c r="H82" s="102"/>
      <c r="I82" s="68">
        <v>3.1044999999999998</v>
      </c>
      <c r="J82" s="69">
        <v>1.9969999999999999</v>
      </c>
      <c r="K82" s="69">
        <v>0.98860000000000003</v>
      </c>
      <c r="L82" s="97">
        <v>0.11890000000000001</v>
      </c>
      <c r="M82" s="103"/>
      <c r="N82" s="96">
        <v>3.1775000000000002</v>
      </c>
      <c r="O82" s="69">
        <v>2.044</v>
      </c>
      <c r="P82" s="69">
        <v>1.0118</v>
      </c>
      <c r="Q82" s="97">
        <v>0.1217</v>
      </c>
      <c r="R82" s="104"/>
      <c r="S82" s="146"/>
      <c r="T82" s="145"/>
      <c r="U82" s="145"/>
      <c r="Z82" s="145"/>
    </row>
    <row r="83" spans="1:26">
      <c r="A83" s="92">
        <v>2019</v>
      </c>
      <c r="B83" s="92" t="s">
        <v>11</v>
      </c>
      <c r="C83" s="67">
        <v>457.92</v>
      </c>
      <c r="D83" s="96">
        <v>3.5865</v>
      </c>
      <c r="E83" s="69">
        <v>2.3824000000000001</v>
      </c>
      <c r="F83" s="69">
        <v>1.0834999999999999</v>
      </c>
      <c r="G83" s="97">
        <v>0.1206</v>
      </c>
      <c r="H83" s="105"/>
      <c r="I83" s="68">
        <v>3.6595</v>
      </c>
      <c r="J83" s="69">
        <v>2.4309000000000003</v>
      </c>
      <c r="K83" s="69">
        <v>1.1055999999999999</v>
      </c>
      <c r="L83" s="97">
        <v>0.123</v>
      </c>
      <c r="M83" s="104"/>
      <c r="N83" s="96">
        <v>3.7454999999999998</v>
      </c>
      <c r="O83" s="69">
        <v>2.488</v>
      </c>
      <c r="P83" s="69">
        <v>1.1315999999999999</v>
      </c>
      <c r="Q83" s="97">
        <v>0.12590000000000001</v>
      </c>
      <c r="R83" s="103"/>
      <c r="S83" s="146"/>
      <c r="T83" s="145"/>
      <c r="U83" s="145"/>
      <c r="Z83" s="145"/>
    </row>
    <row r="84" spans="1:26">
      <c r="A84" s="92">
        <v>2019</v>
      </c>
      <c r="B84" s="92" t="s">
        <v>35</v>
      </c>
      <c r="C84" s="67">
        <v>479.4</v>
      </c>
      <c r="D84" s="96">
        <v>4.0743999999999998</v>
      </c>
      <c r="E84" s="69">
        <v>2.5737000000000001</v>
      </c>
      <c r="F84" s="69">
        <v>1.3831</v>
      </c>
      <c r="G84" s="97">
        <v>0.1176</v>
      </c>
      <c r="H84" s="105"/>
      <c r="I84" s="68">
        <v>4.1571999999999996</v>
      </c>
      <c r="J84" s="69">
        <v>2.6259999999999994</v>
      </c>
      <c r="K84" s="69">
        <v>1.4112</v>
      </c>
      <c r="L84" s="97">
        <v>0.12</v>
      </c>
      <c r="M84" s="104"/>
      <c r="N84" s="96">
        <v>4.2549999999999999</v>
      </c>
      <c r="O84" s="69">
        <v>2.6877</v>
      </c>
      <c r="P84" s="69">
        <v>1.4443999999999999</v>
      </c>
      <c r="Q84" s="97">
        <v>0.1229</v>
      </c>
      <c r="R84" s="104"/>
      <c r="S84" s="146"/>
      <c r="T84" s="145"/>
      <c r="U84" s="145"/>
      <c r="Z84" s="145"/>
    </row>
    <row r="85" spans="1:26">
      <c r="A85" s="92">
        <v>2019</v>
      </c>
      <c r="B85" s="92" t="s">
        <v>17</v>
      </c>
      <c r="C85" s="67">
        <v>497.16</v>
      </c>
      <c r="D85" s="96">
        <v>4.4776999999999996</v>
      </c>
      <c r="E85" s="69">
        <v>2.5287999999999995</v>
      </c>
      <c r="F85" s="69">
        <v>1.8169</v>
      </c>
      <c r="G85" s="97">
        <v>0.13200000000000001</v>
      </c>
      <c r="H85" s="105"/>
      <c r="I85" s="68">
        <v>4.5688000000000004</v>
      </c>
      <c r="J85" s="69">
        <v>2.5804000000000009</v>
      </c>
      <c r="K85" s="69">
        <v>1.8537999999999999</v>
      </c>
      <c r="L85" s="97">
        <v>0.1346</v>
      </c>
      <c r="M85" s="104"/>
      <c r="N85" s="96">
        <v>4.6761999999999997</v>
      </c>
      <c r="O85" s="69">
        <v>2.6409999999999996</v>
      </c>
      <c r="P85" s="69">
        <v>1.8974</v>
      </c>
      <c r="Q85" s="97">
        <v>0.13780000000000001</v>
      </c>
      <c r="R85" s="105"/>
      <c r="S85" s="147"/>
      <c r="T85" s="145"/>
      <c r="U85" s="145"/>
      <c r="Z85" s="145"/>
    </row>
    <row r="86" spans="1:26">
      <c r="A86" s="92">
        <v>2019</v>
      </c>
      <c r="B86" s="92" t="s">
        <v>13</v>
      </c>
      <c r="C86" s="67">
        <v>485.64</v>
      </c>
      <c r="D86" s="96">
        <v>4.2161</v>
      </c>
      <c r="E86" s="69">
        <v>2.0779000000000001</v>
      </c>
      <c r="F86" s="69">
        <v>2.0518999999999998</v>
      </c>
      <c r="G86" s="97">
        <v>8.6300000000000002E-2</v>
      </c>
      <c r="H86" s="105"/>
      <c r="I86" s="68">
        <v>4.3018000000000001</v>
      </c>
      <c r="J86" s="69">
        <v>2.12</v>
      </c>
      <c r="K86" s="69">
        <v>2.0937000000000001</v>
      </c>
      <c r="L86" s="97">
        <v>8.8099999999999998E-2</v>
      </c>
      <c r="M86" s="104"/>
      <c r="N86" s="96">
        <v>4.4029999999999996</v>
      </c>
      <c r="O86" s="69">
        <v>2.1699999999999995</v>
      </c>
      <c r="P86" s="69">
        <v>2.1429</v>
      </c>
      <c r="Q86" s="97">
        <v>9.01E-2</v>
      </c>
      <c r="R86" s="105"/>
      <c r="S86" s="147"/>
      <c r="T86" s="145"/>
      <c r="U86" s="145"/>
      <c r="Z86" s="145"/>
    </row>
    <row r="87" spans="1:26" ht="15" thickBot="1">
      <c r="A87" s="98">
        <v>2019</v>
      </c>
      <c r="B87" s="98" t="s">
        <v>14</v>
      </c>
      <c r="C87" s="125">
        <v>487.54</v>
      </c>
      <c r="D87" s="99">
        <v>4.2591999999999999</v>
      </c>
      <c r="E87" s="77">
        <v>2.1217999999999999</v>
      </c>
      <c r="F87" s="77">
        <v>2.0531000000000001</v>
      </c>
      <c r="G87" s="100">
        <v>8.43E-2</v>
      </c>
      <c r="H87" s="171"/>
      <c r="I87" s="76">
        <v>4.3459000000000003</v>
      </c>
      <c r="J87" s="77">
        <v>2.1651000000000002</v>
      </c>
      <c r="K87" s="77">
        <v>2.0948000000000002</v>
      </c>
      <c r="L87" s="100">
        <v>8.5999999999999993E-2</v>
      </c>
      <c r="M87" s="106"/>
      <c r="N87" s="99">
        <v>4.4481000000000002</v>
      </c>
      <c r="O87" s="77">
        <v>2.2160000000000002</v>
      </c>
      <c r="P87" s="77">
        <v>2.1440999999999999</v>
      </c>
      <c r="Q87" s="100">
        <v>8.7999999999999995E-2</v>
      </c>
      <c r="R87" s="107"/>
      <c r="S87" s="147"/>
      <c r="T87" s="145"/>
      <c r="U87" s="145"/>
      <c r="Z87" s="145"/>
    </row>
    <row r="88" spans="1:26">
      <c r="A88" s="92">
        <v>2020</v>
      </c>
      <c r="B88" s="92" t="s">
        <v>4</v>
      </c>
      <c r="C88" s="67">
        <v>481.63</v>
      </c>
      <c r="D88" s="96">
        <v>4.1776999999999997</v>
      </c>
      <c r="E88" s="69">
        <v>2.4988999999999995</v>
      </c>
      <c r="F88" s="69">
        <v>1.57</v>
      </c>
      <c r="G88" s="97">
        <v>0.10879999999999999</v>
      </c>
      <c r="H88" s="174"/>
      <c r="I88" s="95">
        <v>4.2302999999999997</v>
      </c>
      <c r="J88" s="93">
        <v>2.5302999999999995</v>
      </c>
      <c r="K88" s="93">
        <v>1.5898000000000001</v>
      </c>
      <c r="L88" s="94">
        <v>0.11020000000000001</v>
      </c>
      <c r="M88" s="70"/>
      <c r="N88" s="96">
        <v>4.2915999999999999</v>
      </c>
      <c r="O88" s="69">
        <v>2.5669999999999997</v>
      </c>
      <c r="P88" s="69">
        <v>1.6128</v>
      </c>
      <c r="Q88" s="97">
        <v>0.1118</v>
      </c>
      <c r="R88" s="70"/>
      <c r="S88" s="145"/>
      <c r="T88" s="145"/>
      <c r="U88" s="145"/>
      <c r="Z88" s="145"/>
    </row>
    <row r="89" spans="1:26">
      <c r="A89" s="92">
        <v>2020</v>
      </c>
      <c r="B89" s="92" t="s">
        <v>36</v>
      </c>
      <c r="C89" s="67">
        <v>505.02</v>
      </c>
      <c r="D89" s="96">
        <v>4.7157</v>
      </c>
      <c r="E89" s="69">
        <v>3.3420999999999998</v>
      </c>
      <c r="F89" s="69">
        <v>1.2349000000000001</v>
      </c>
      <c r="G89" s="97">
        <v>0.13869999999999999</v>
      </c>
      <c r="H89" s="70"/>
      <c r="I89" s="68">
        <v>4.7751000000000001</v>
      </c>
      <c r="J89" s="69">
        <v>3.3842000000000003</v>
      </c>
      <c r="K89" s="69">
        <v>1.2504999999999999</v>
      </c>
      <c r="L89" s="97">
        <v>0.1404</v>
      </c>
      <c r="M89" s="70"/>
      <c r="N89" s="96">
        <v>4.8441999999999998</v>
      </c>
      <c r="O89" s="69">
        <v>3.4330999999999996</v>
      </c>
      <c r="P89" s="69">
        <v>1.2685999999999999</v>
      </c>
      <c r="Q89" s="97">
        <v>0.14249999999999999</v>
      </c>
      <c r="R89" s="70"/>
      <c r="S89" s="145"/>
      <c r="T89" s="145"/>
      <c r="U89" s="145"/>
      <c r="Z89" s="145"/>
    </row>
    <row r="90" spans="1:26">
      <c r="A90" s="92">
        <v>2020</v>
      </c>
      <c r="B90" s="92" t="s">
        <v>6</v>
      </c>
      <c r="C90" s="67">
        <v>501.73</v>
      </c>
      <c r="D90" s="96">
        <v>4.6399999999999997</v>
      </c>
      <c r="E90" s="69">
        <v>2.9017999999999997</v>
      </c>
      <c r="F90" s="69">
        <v>1.5919000000000001</v>
      </c>
      <c r="G90" s="97">
        <v>0.14630000000000001</v>
      </c>
      <c r="H90" s="70"/>
      <c r="I90" s="68">
        <v>4.6985000000000001</v>
      </c>
      <c r="J90" s="69">
        <v>2.9384000000000001</v>
      </c>
      <c r="K90" s="69">
        <v>1.6120000000000001</v>
      </c>
      <c r="L90" s="97">
        <v>0.14810000000000001</v>
      </c>
      <c r="M90" s="70"/>
      <c r="N90" s="96">
        <v>4.7664999999999997</v>
      </c>
      <c r="O90" s="69">
        <v>2.9808999999999997</v>
      </c>
      <c r="P90" s="69">
        <v>1.6353</v>
      </c>
      <c r="Q90" s="97">
        <v>0.15029999999999999</v>
      </c>
      <c r="R90" s="70"/>
      <c r="S90" s="145"/>
      <c r="T90" s="145"/>
      <c r="U90" s="145"/>
      <c r="Z90" s="145"/>
    </row>
    <row r="91" spans="1:26">
      <c r="A91" s="92">
        <v>2020</v>
      </c>
      <c r="B91" s="92" t="s">
        <v>7</v>
      </c>
      <c r="C91" s="67">
        <v>479.04</v>
      </c>
      <c r="D91" s="96">
        <v>4.1181000000000001</v>
      </c>
      <c r="E91" s="69">
        <v>1.9081999999999999</v>
      </c>
      <c r="F91" s="69">
        <v>2.0333000000000001</v>
      </c>
      <c r="G91" s="97">
        <v>0.17660000000000001</v>
      </c>
      <c r="H91" s="70"/>
      <c r="I91" s="68">
        <v>4.17</v>
      </c>
      <c r="J91" s="69">
        <v>1.9321999999999999</v>
      </c>
      <c r="K91" s="69">
        <v>2.0589</v>
      </c>
      <c r="L91" s="97">
        <v>0.1789</v>
      </c>
      <c r="M91" s="70"/>
      <c r="N91" s="96">
        <v>4.2304000000000004</v>
      </c>
      <c r="O91" s="69">
        <v>1.9602000000000006</v>
      </c>
      <c r="P91" s="69">
        <v>2.0886999999999998</v>
      </c>
      <c r="Q91" s="97">
        <v>0.18149999999999999</v>
      </c>
      <c r="R91" s="70"/>
      <c r="S91" s="145"/>
      <c r="T91" s="145"/>
      <c r="U91" s="145"/>
      <c r="Z91" s="145"/>
    </row>
    <row r="92" spans="1:26">
      <c r="A92" s="92">
        <v>2020</v>
      </c>
      <c r="B92" s="92" t="s">
        <v>8</v>
      </c>
      <c r="C92" s="67">
        <v>449.12</v>
      </c>
      <c r="D92" s="96">
        <v>3.4298999999999999</v>
      </c>
      <c r="E92" s="69">
        <v>1.0944</v>
      </c>
      <c r="F92" s="69">
        <v>2.2149999999999999</v>
      </c>
      <c r="G92" s="97">
        <v>0.1205</v>
      </c>
      <c r="H92" s="70"/>
      <c r="I92" s="68">
        <v>3.4731999999999998</v>
      </c>
      <c r="J92" s="69">
        <v>1.1082999999999998</v>
      </c>
      <c r="K92" s="69">
        <v>2.2429000000000001</v>
      </c>
      <c r="L92" s="97">
        <v>0.122</v>
      </c>
      <c r="M92" s="70"/>
      <c r="N92" s="96">
        <v>3.5234000000000001</v>
      </c>
      <c r="O92" s="69">
        <v>1.1242000000000003</v>
      </c>
      <c r="P92" s="69">
        <v>2.2753999999999999</v>
      </c>
      <c r="Q92" s="97">
        <v>0.12379999999999999</v>
      </c>
      <c r="R92" s="70"/>
      <c r="S92" s="145"/>
      <c r="T92" s="145"/>
      <c r="U92" s="145"/>
      <c r="Z92" s="145"/>
    </row>
    <row r="93" spans="1:26">
      <c r="A93" s="92">
        <v>2020</v>
      </c>
      <c r="B93" s="92" t="s">
        <v>9</v>
      </c>
      <c r="C93" s="67">
        <v>367.01</v>
      </c>
      <c r="D93" s="96">
        <v>1.5412999999999999</v>
      </c>
      <c r="E93" s="69">
        <v>0.21109999999999998</v>
      </c>
      <c r="F93" s="69">
        <v>1.2144999999999999</v>
      </c>
      <c r="G93" s="97">
        <v>0.1157</v>
      </c>
      <c r="H93" s="101"/>
      <c r="I93" s="68">
        <v>1.5607</v>
      </c>
      <c r="J93" s="69">
        <v>0.21369999999999997</v>
      </c>
      <c r="K93" s="69">
        <v>1.2298</v>
      </c>
      <c r="L93" s="97">
        <v>0.1172</v>
      </c>
      <c r="M93" s="70"/>
      <c r="N93" s="96">
        <v>1.5832999999999999</v>
      </c>
      <c r="O93" s="69">
        <v>0.21689999999999987</v>
      </c>
      <c r="P93" s="69">
        <v>1.2476</v>
      </c>
      <c r="Q93" s="97">
        <v>0.1188</v>
      </c>
      <c r="R93" s="70"/>
      <c r="S93" s="145"/>
      <c r="T93" s="145"/>
      <c r="U93" s="145"/>
      <c r="Z93" s="145"/>
    </row>
    <row r="94" spans="1:26">
      <c r="A94" s="92">
        <v>2020</v>
      </c>
      <c r="B94" s="92" t="s">
        <v>10</v>
      </c>
      <c r="C94" s="67">
        <v>335.41</v>
      </c>
      <c r="D94" s="96">
        <v>0.78110000000000002</v>
      </c>
      <c r="E94" s="69">
        <v>-0.25049999999999994</v>
      </c>
      <c r="F94" s="69">
        <v>0.90369999999999995</v>
      </c>
      <c r="G94" s="97">
        <v>0.12790000000000001</v>
      </c>
      <c r="H94" s="102"/>
      <c r="I94" s="68">
        <v>0.79139999999999999</v>
      </c>
      <c r="J94" s="69">
        <v>-0.25389999999999996</v>
      </c>
      <c r="K94" s="69">
        <v>0.91569999999999996</v>
      </c>
      <c r="L94" s="97">
        <v>0.12959999999999999</v>
      </c>
      <c r="M94" s="103"/>
      <c r="N94" s="96">
        <v>0.80349999999999999</v>
      </c>
      <c r="O94" s="69">
        <v>-0.25769999999999998</v>
      </c>
      <c r="P94" s="69">
        <v>0.92959999999999998</v>
      </c>
      <c r="Q94" s="97">
        <v>0.13159999999999999</v>
      </c>
      <c r="R94" s="104"/>
      <c r="S94" s="146"/>
      <c r="T94" s="145"/>
      <c r="U94" s="145"/>
      <c r="Z94" s="145"/>
    </row>
    <row r="95" spans="1:26">
      <c r="A95" s="92">
        <v>2020</v>
      </c>
      <c r="B95" s="92" t="s">
        <v>11</v>
      </c>
      <c r="C95" s="67">
        <v>329.81</v>
      </c>
      <c r="D95" s="96">
        <v>0.65749999999999997</v>
      </c>
      <c r="E95" s="69">
        <v>-0.55010000000000003</v>
      </c>
      <c r="F95" s="69">
        <v>1.1064000000000001</v>
      </c>
      <c r="G95" s="97">
        <v>0.1012</v>
      </c>
      <c r="H95" s="105"/>
      <c r="I95" s="68">
        <v>0.6663</v>
      </c>
      <c r="J95" s="69">
        <v>-0.55740000000000001</v>
      </c>
      <c r="K95" s="69">
        <v>1.1211</v>
      </c>
      <c r="L95" s="97">
        <v>0.1026</v>
      </c>
      <c r="M95" s="104"/>
      <c r="N95" s="96">
        <v>0.6764</v>
      </c>
      <c r="O95" s="69">
        <v>-0.56579999999999986</v>
      </c>
      <c r="P95" s="69">
        <v>1.1380999999999999</v>
      </c>
      <c r="Q95" s="97">
        <v>0.1041</v>
      </c>
      <c r="R95" s="103"/>
      <c r="S95" s="146"/>
      <c r="T95" s="145"/>
      <c r="U95" s="145"/>
      <c r="Z95" s="145"/>
    </row>
    <row r="96" spans="1:26">
      <c r="A96" s="92">
        <v>2020</v>
      </c>
      <c r="B96" s="92" t="s">
        <v>35</v>
      </c>
      <c r="C96" s="67">
        <v>334.59</v>
      </c>
      <c r="D96" s="96">
        <v>0.76300000000000001</v>
      </c>
      <c r="E96" s="69">
        <v>-0.51260000000000006</v>
      </c>
      <c r="F96" s="69">
        <v>1.1684000000000001</v>
      </c>
      <c r="G96" s="97">
        <v>0.1072</v>
      </c>
      <c r="H96" s="105"/>
      <c r="I96" s="68">
        <v>0.77310000000000001</v>
      </c>
      <c r="J96" s="69">
        <v>-0.51939999999999997</v>
      </c>
      <c r="K96" s="69">
        <v>1.1839</v>
      </c>
      <c r="L96" s="97">
        <v>0.1086</v>
      </c>
      <c r="M96" s="104"/>
      <c r="N96" s="96">
        <v>0.78480000000000005</v>
      </c>
      <c r="O96" s="69">
        <v>-0.52739999999999987</v>
      </c>
      <c r="P96" s="69">
        <v>1.2019</v>
      </c>
      <c r="Q96" s="97">
        <v>0.1103</v>
      </c>
      <c r="R96" s="104"/>
      <c r="S96" s="146"/>
      <c r="T96" s="145"/>
      <c r="U96" s="145"/>
      <c r="Z96" s="145"/>
    </row>
    <row r="97" spans="1:26">
      <c r="A97" s="92">
        <v>2020</v>
      </c>
      <c r="B97" s="92" t="s">
        <v>17</v>
      </c>
      <c r="C97" s="67">
        <v>365.1</v>
      </c>
      <c r="D97" s="96">
        <v>1.4359999999999999</v>
      </c>
      <c r="E97" s="69">
        <v>-0.71909999999999985</v>
      </c>
      <c r="F97" s="69">
        <v>2.0032999999999999</v>
      </c>
      <c r="G97" s="97">
        <v>0.15179999999999999</v>
      </c>
      <c r="H97" s="105"/>
      <c r="I97" s="68">
        <v>1.4551000000000001</v>
      </c>
      <c r="J97" s="69">
        <v>-0.72859999999999991</v>
      </c>
      <c r="K97" s="69">
        <v>2.0299</v>
      </c>
      <c r="L97" s="97">
        <v>0.15379999999999999</v>
      </c>
      <c r="M97" s="104"/>
      <c r="N97" s="96">
        <v>1.4771000000000001</v>
      </c>
      <c r="O97" s="69">
        <v>-0.73970000000000014</v>
      </c>
      <c r="P97" s="69">
        <v>2.0607000000000002</v>
      </c>
      <c r="Q97" s="97">
        <v>0.15609999999999999</v>
      </c>
      <c r="R97" s="105"/>
      <c r="S97" s="147"/>
      <c r="T97" s="145"/>
      <c r="U97" s="145"/>
      <c r="Z97" s="145"/>
    </row>
    <row r="98" spans="1:26">
      <c r="A98" s="92">
        <v>2020</v>
      </c>
      <c r="B98" s="92" t="s">
        <v>13</v>
      </c>
      <c r="C98" s="67">
        <v>383.66</v>
      </c>
      <c r="D98" s="96">
        <v>1.8453999999999999</v>
      </c>
      <c r="E98" s="69">
        <v>-0.67980000000000007</v>
      </c>
      <c r="F98" s="69">
        <v>2.3893</v>
      </c>
      <c r="G98" s="97">
        <v>0.13589999999999999</v>
      </c>
      <c r="H98" s="105"/>
      <c r="I98" s="68">
        <v>1.8698999999999999</v>
      </c>
      <c r="J98" s="69">
        <v>-0.68890000000000007</v>
      </c>
      <c r="K98" s="69">
        <v>2.4211</v>
      </c>
      <c r="L98" s="97">
        <v>0.13769999999999999</v>
      </c>
      <c r="M98" s="104"/>
      <c r="N98" s="96">
        <v>1.8982000000000001</v>
      </c>
      <c r="O98" s="69">
        <v>-0.69940000000000013</v>
      </c>
      <c r="P98" s="69">
        <v>2.4578000000000002</v>
      </c>
      <c r="Q98" s="97">
        <v>0.13980000000000001</v>
      </c>
      <c r="R98" s="105"/>
      <c r="S98" s="147"/>
      <c r="T98" s="145"/>
      <c r="U98" s="145"/>
      <c r="Z98" s="145"/>
    </row>
    <row r="99" spans="1:26" ht="15" thickBot="1">
      <c r="A99" s="98">
        <v>2020</v>
      </c>
      <c r="B99" s="98" t="s">
        <v>14</v>
      </c>
      <c r="C99" s="125">
        <v>393.35</v>
      </c>
      <c r="D99" s="99">
        <v>2.0590999999999999</v>
      </c>
      <c r="E99" s="77">
        <v>-0.74320000000000008</v>
      </c>
      <c r="F99" s="77">
        <v>2.6869000000000001</v>
      </c>
      <c r="G99" s="100">
        <v>0.1154</v>
      </c>
      <c r="H99" s="171"/>
      <c r="I99" s="76">
        <v>2.0865</v>
      </c>
      <c r="J99" s="77">
        <v>-0.75299999999999989</v>
      </c>
      <c r="K99" s="77">
        <v>2.7225999999999999</v>
      </c>
      <c r="L99" s="100">
        <v>0.1169</v>
      </c>
      <c r="M99" s="106"/>
      <c r="N99" s="99">
        <v>2.1181000000000001</v>
      </c>
      <c r="O99" s="77">
        <v>-0.76449999999999996</v>
      </c>
      <c r="P99" s="77">
        <v>2.7639</v>
      </c>
      <c r="Q99" s="100">
        <v>0.1187</v>
      </c>
      <c r="R99" s="107"/>
      <c r="S99" s="147"/>
      <c r="T99" s="145"/>
      <c r="U99" s="145"/>
      <c r="Z99" s="145"/>
    </row>
    <row r="100" spans="1:26">
      <c r="A100" s="92">
        <v>2021</v>
      </c>
      <c r="B100" s="92" t="s">
        <v>4</v>
      </c>
      <c r="C100" s="67">
        <v>376.47</v>
      </c>
      <c r="D100" s="96">
        <v>1.6868000000000001</v>
      </c>
      <c r="E100" s="69">
        <v>-0.53969999999999974</v>
      </c>
      <c r="F100" s="69">
        <v>2.0985999999999998</v>
      </c>
      <c r="G100" s="97">
        <v>0.12790000000000001</v>
      </c>
      <c r="H100" s="174"/>
      <c r="I100" s="95">
        <v>1.7092000000000001</v>
      </c>
      <c r="J100" s="93">
        <v>-0.54689999999999994</v>
      </c>
      <c r="K100" s="93">
        <v>2.1265000000000001</v>
      </c>
      <c r="L100" s="94">
        <v>0.12959999999999999</v>
      </c>
      <c r="M100" s="70"/>
      <c r="N100" s="96">
        <v>1.7351000000000001</v>
      </c>
      <c r="O100" s="69">
        <v>-0.55519999999999992</v>
      </c>
      <c r="P100" s="69">
        <v>2.1587000000000001</v>
      </c>
      <c r="Q100" s="97">
        <v>0.13159999999999999</v>
      </c>
      <c r="R100" s="70"/>
      <c r="S100" s="145"/>
      <c r="T100" s="145"/>
      <c r="U100" s="145"/>
      <c r="Z100" s="145"/>
    </row>
    <row r="101" spans="1:26">
      <c r="A101" s="92">
        <v>2021</v>
      </c>
      <c r="B101" s="92" t="s">
        <v>36</v>
      </c>
      <c r="C101" s="67">
        <v>394.22</v>
      </c>
      <c r="D101" s="96">
        <v>2.0783</v>
      </c>
      <c r="E101" s="69">
        <v>-5.6699999999999889E-2</v>
      </c>
      <c r="F101" s="69">
        <v>2.0127999999999999</v>
      </c>
      <c r="G101" s="97">
        <v>0.1222</v>
      </c>
      <c r="H101" s="70"/>
      <c r="I101" s="68">
        <v>2.1059000000000001</v>
      </c>
      <c r="J101" s="69">
        <v>-5.7399999999999757E-2</v>
      </c>
      <c r="K101" s="69">
        <v>2.0394999999999999</v>
      </c>
      <c r="L101" s="97">
        <v>0.12379999999999999</v>
      </c>
      <c r="M101" s="70"/>
      <c r="N101" s="96">
        <v>2.1379000000000001</v>
      </c>
      <c r="O101" s="69">
        <v>-5.829999999999988E-2</v>
      </c>
      <c r="P101" s="69">
        <v>2.0705</v>
      </c>
      <c r="Q101" s="97">
        <v>0.12570000000000001</v>
      </c>
      <c r="R101" s="70"/>
      <c r="S101" s="145"/>
      <c r="T101" s="145"/>
      <c r="U101" s="145"/>
      <c r="Z101" s="145"/>
    </row>
    <row r="102" spans="1:26">
      <c r="A102" s="92">
        <v>2021</v>
      </c>
      <c r="B102" s="92" t="s">
        <v>6</v>
      </c>
      <c r="C102" s="67">
        <v>463.24</v>
      </c>
      <c r="D102" s="96">
        <v>3.6006999999999998</v>
      </c>
      <c r="E102" s="69">
        <v>0.51779999999999993</v>
      </c>
      <c r="F102" s="69">
        <v>2.9813999999999998</v>
      </c>
      <c r="G102" s="97">
        <v>0.10150000000000001</v>
      </c>
      <c r="H102" s="70"/>
      <c r="I102" s="68">
        <v>3.6486000000000001</v>
      </c>
      <c r="J102" s="69">
        <v>0.52480000000000016</v>
      </c>
      <c r="K102" s="69">
        <v>3.0209999999999999</v>
      </c>
      <c r="L102" s="97">
        <v>0.1028</v>
      </c>
      <c r="M102" s="70"/>
      <c r="N102" s="96">
        <v>3.7039</v>
      </c>
      <c r="O102" s="69">
        <v>0.53269999999999973</v>
      </c>
      <c r="P102" s="69">
        <v>3.0668000000000002</v>
      </c>
      <c r="Q102" s="97">
        <v>0.10440000000000001</v>
      </c>
      <c r="R102" s="70"/>
      <c r="S102" s="145"/>
      <c r="T102" s="145"/>
      <c r="U102" s="145"/>
      <c r="Z102" s="145"/>
    </row>
    <row r="103" spans="1:26">
      <c r="A103" s="92">
        <v>2021</v>
      </c>
      <c r="B103" s="92" t="s">
        <v>7</v>
      </c>
      <c r="C103" s="67">
        <v>472.31</v>
      </c>
      <c r="D103" s="96">
        <v>3.8008000000000002</v>
      </c>
      <c r="E103" s="69">
        <v>0.58540000000000003</v>
      </c>
      <c r="F103" s="69">
        <v>3.1177000000000001</v>
      </c>
      <c r="G103" s="97">
        <v>9.7699999999999995E-2</v>
      </c>
      <c r="H103" s="70"/>
      <c r="I103" s="68">
        <v>3.8513000000000002</v>
      </c>
      <c r="J103" s="69">
        <v>0.59320000000000017</v>
      </c>
      <c r="K103" s="69">
        <v>3.1591</v>
      </c>
      <c r="L103" s="97">
        <v>9.9000000000000005E-2</v>
      </c>
      <c r="M103" s="70"/>
      <c r="N103" s="96">
        <v>3.9097</v>
      </c>
      <c r="O103" s="69">
        <v>0.60220000000000007</v>
      </c>
      <c r="P103" s="69">
        <v>3.2069999999999999</v>
      </c>
      <c r="Q103" s="97">
        <v>0.10050000000000001</v>
      </c>
      <c r="R103" s="70"/>
      <c r="S103" s="145"/>
      <c r="T103" s="145"/>
      <c r="U103" s="145"/>
      <c r="Z103" s="145"/>
    </row>
    <row r="104" spans="1:26">
      <c r="A104" s="92">
        <v>2021</v>
      </c>
      <c r="B104" s="92" t="s">
        <v>8</v>
      </c>
      <c r="C104" s="67">
        <v>511.12</v>
      </c>
      <c r="D104" s="96">
        <v>4.6569000000000003</v>
      </c>
      <c r="E104" s="69">
        <v>1.0193000000000003</v>
      </c>
      <c r="F104" s="69">
        <v>3.5688</v>
      </c>
      <c r="G104" s="97">
        <v>6.88E-2</v>
      </c>
      <c r="H104" s="70"/>
      <c r="I104" s="68">
        <v>4.7187000000000001</v>
      </c>
      <c r="J104" s="69">
        <v>1.0327999999999999</v>
      </c>
      <c r="K104" s="69">
        <v>3.6162000000000001</v>
      </c>
      <c r="L104" s="97">
        <v>6.9699999999999998E-2</v>
      </c>
      <c r="M104" s="70"/>
      <c r="N104" s="96">
        <v>4.7903000000000002</v>
      </c>
      <c r="O104" s="69">
        <v>1.0485000000000004</v>
      </c>
      <c r="P104" s="69">
        <v>3.6709999999999998</v>
      </c>
      <c r="Q104" s="97">
        <v>7.0800000000000002E-2</v>
      </c>
      <c r="R104" s="70"/>
      <c r="S104" s="145"/>
      <c r="T104" s="145"/>
      <c r="U104" s="145"/>
      <c r="Z104" s="145"/>
    </row>
    <row r="105" spans="1:26">
      <c r="A105" s="92">
        <v>2021</v>
      </c>
      <c r="B105" s="92" t="s">
        <v>9</v>
      </c>
      <c r="C105" s="67">
        <v>521.30999999999995</v>
      </c>
      <c r="D105" s="96">
        <v>4.8817000000000004</v>
      </c>
      <c r="E105" s="69">
        <v>1.1853000000000005</v>
      </c>
      <c r="F105" s="69">
        <v>3.6242999999999999</v>
      </c>
      <c r="G105" s="97">
        <v>7.2099999999999997E-2</v>
      </c>
      <c r="H105" s="101"/>
      <c r="I105" s="68">
        <v>4.9465000000000003</v>
      </c>
      <c r="J105" s="69">
        <v>1.2009000000000005</v>
      </c>
      <c r="K105" s="69">
        <v>3.6724999999999999</v>
      </c>
      <c r="L105" s="97">
        <v>7.3099999999999998E-2</v>
      </c>
      <c r="M105" s="70"/>
      <c r="N105" s="96">
        <v>5.0214999999999996</v>
      </c>
      <c r="O105" s="69">
        <v>1.2190999999999994</v>
      </c>
      <c r="P105" s="69">
        <v>3.7282000000000002</v>
      </c>
      <c r="Q105" s="97">
        <v>7.4200000000000002E-2</v>
      </c>
      <c r="R105" s="70"/>
      <c r="S105" s="145"/>
      <c r="T105" s="145"/>
      <c r="U105" s="145"/>
      <c r="Z105" s="145"/>
    </row>
    <row r="106" spans="1:26">
      <c r="A106" s="92">
        <v>2021</v>
      </c>
      <c r="B106" s="92" t="s">
        <v>10</v>
      </c>
      <c r="C106" s="67">
        <v>510.42</v>
      </c>
      <c r="D106" s="96">
        <v>4.7412000000000001</v>
      </c>
      <c r="E106" s="69">
        <v>1.7244000000000002</v>
      </c>
      <c r="F106" s="69">
        <v>2.8956</v>
      </c>
      <c r="G106" s="97">
        <v>0.1212</v>
      </c>
      <c r="H106" s="102"/>
      <c r="I106" s="68">
        <v>4.7931999999999997</v>
      </c>
      <c r="J106" s="69">
        <v>1.7432999999999998</v>
      </c>
      <c r="K106" s="69">
        <v>2.9272999999999998</v>
      </c>
      <c r="L106" s="97">
        <v>0.1226</v>
      </c>
      <c r="M106" s="103"/>
      <c r="N106" s="96">
        <v>4.8531000000000004</v>
      </c>
      <c r="O106" s="69">
        <v>1.7650000000000003</v>
      </c>
      <c r="P106" s="69">
        <v>2.964</v>
      </c>
      <c r="Q106" s="97">
        <v>0.1241</v>
      </c>
      <c r="R106" s="104"/>
      <c r="S106" s="146"/>
      <c r="T106" s="145"/>
      <c r="U106" s="145"/>
      <c r="Z106" s="145"/>
    </row>
    <row r="107" spans="1:26">
      <c r="A107" s="92">
        <v>2021</v>
      </c>
      <c r="B107" s="92" t="s">
        <v>11</v>
      </c>
      <c r="C107" s="67">
        <v>501.69</v>
      </c>
      <c r="D107" s="96">
        <v>4.5445000000000002</v>
      </c>
      <c r="E107" s="69">
        <v>2.2490000000000001</v>
      </c>
      <c r="F107" s="69">
        <v>2.1823999999999999</v>
      </c>
      <c r="G107" s="97">
        <v>0.11310000000000001</v>
      </c>
      <c r="H107" s="105"/>
      <c r="I107" s="68">
        <v>4.5942999999999996</v>
      </c>
      <c r="J107" s="69">
        <v>2.2734999999999999</v>
      </c>
      <c r="K107" s="69">
        <v>2.2063999999999999</v>
      </c>
      <c r="L107" s="97">
        <v>0.1144</v>
      </c>
      <c r="M107" s="104"/>
      <c r="N107" s="96">
        <v>4.6517999999999997</v>
      </c>
      <c r="O107" s="69">
        <v>2.3019999999999996</v>
      </c>
      <c r="P107" s="69">
        <v>2.234</v>
      </c>
      <c r="Q107" s="97">
        <v>0.1158</v>
      </c>
      <c r="R107" s="103"/>
      <c r="S107" s="146"/>
      <c r="T107" s="145"/>
      <c r="U107" s="145"/>
      <c r="Z107" s="145"/>
    </row>
    <row r="108" spans="1:26">
      <c r="A108" s="92">
        <v>2021</v>
      </c>
      <c r="B108" s="92" t="s">
        <v>35</v>
      </c>
      <c r="C108" s="67">
        <v>549.05999999999995</v>
      </c>
      <c r="D108" s="96">
        <v>5.6117999999999997</v>
      </c>
      <c r="E108" s="69">
        <v>2.7686999999999995</v>
      </c>
      <c r="F108" s="69">
        <v>2.7147000000000001</v>
      </c>
      <c r="G108" s="97">
        <v>0.12839999999999999</v>
      </c>
      <c r="H108" s="105"/>
      <c r="I108" s="68">
        <v>5.6733000000000002</v>
      </c>
      <c r="J108" s="69">
        <v>2.7991000000000001</v>
      </c>
      <c r="K108" s="69">
        <v>2.7444000000000002</v>
      </c>
      <c r="L108" s="97">
        <v>0.1298</v>
      </c>
      <c r="M108" s="104"/>
      <c r="N108" s="96">
        <v>5.7443</v>
      </c>
      <c r="O108" s="69">
        <v>2.8340000000000001</v>
      </c>
      <c r="P108" s="69">
        <v>2.7787999999999999</v>
      </c>
      <c r="Q108" s="97">
        <v>0.13150000000000001</v>
      </c>
      <c r="R108" s="104"/>
      <c r="S108" s="146"/>
      <c r="T108" s="145"/>
      <c r="U108" s="145"/>
      <c r="Z108" s="145"/>
    </row>
    <row r="109" spans="1:26">
      <c r="A109" s="92">
        <v>2021</v>
      </c>
      <c r="B109" s="92" t="s">
        <v>17</v>
      </c>
      <c r="C109" s="67">
        <v>705.16</v>
      </c>
      <c r="D109" s="96">
        <v>9.1290999999999993</v>
      </c>
      <c r="E109" s="69">
        <v>2.9539999999999997</v>
      </c>
      <c r="F109" s="69">
        <v>6.0450999999999997</v>
      </c>
      <c r="G109" s="97">
        <v>0.13</v>
      </c>
      <c r="H109" s="105"/>
      <c r="I109" s="68">
        <v>9.2291000000000007</v>
      </c>
      <c r="J109" s="69">
        <v>2.9837000000000007</v>
      </c>
      <c r="K109" s="69">
        <v>6.1139999999999999</v>
      </c>
      <c r="L109" s="97">
        <v>0.13139999999999999</v>
      </c>
      <c r="M109" s="104"/>
      <c r="N109" s="96">
        <v>9.3445999999999998</v>
      </c>
      <c r="O109" s="69">
        <v>3.0236999999999998</v>
      </c>
      <c r="P109" s="69">
        <v>6.1878000000000002</v>
      </c>
      <c r="Q109" s="97">
        <v>0.1331</v>
      </c>
      <c r="R109" s="105"/>
      <c r="S109" s="147"/>
      <c r="T109" s="145"/>
      <c r="U109" s="145"/>
      <c r="Z109" s="145"/>
    </row>
    <row r="110" spans="1:26">
      <c r="A110" s="92">
        <v>2021</v>
      </c>
      <c r="B110" s="92" t="s">
        <v>13</v>
      </c>
      <c r="C110" s="67">
        <v>784.59</v>
      </c>
      <c r="D110" s="96">
        <v>10.918781880000001</v>
      </c>
      <c r="E110" s="69">
        <v>3.6224696399999994</v>
      </c>
      <c r="F110" s="69">
        <v>7.16337344</v>
      </c>
      <c r="G110" s="97">
        <v>0.1329388</v>
      </c>
      <c r="H110" s="105"/>
      <c r="I110" s="68">
        <v>11.038475610000001</v>
      </c>
      <c r="J110" s="69">
        <v>3.6621798299999999</v>
      </c>
      <c r="K110" s="69">
        <v>7.2418996800000013</v>
      </c>
      <c r="L110" s="97">
        <v>0.13439610000000002</v>
      </c>
      <c r="M110" s="104"/>
      <c r="N110" s="96">
        <v>11.17658376</v>
      </c>
      <c r="O110" s="69">
        <v>3.7079992799999997</v>
      </c>
      <c r="P110" s="69">
        <v>7.3325068800000004</v>
      </c>
      <c r="Q110" s="97">
        <v>0.13607760000000002</v>
      </c>
      <c r="R110" s="105"/>
      <c r="S110" s="147"/>
      <c r="T110" s="145"/>
      <c r="U110" s="145"/>
      <c r="Z110" s="145"/>
    </row>
    <row r="111" spans="1:26" ht="15" thickBot="1">
      <c r="A111" s="98">
        <v>2021</v>
      </c>
      <c r="B111" s="98" t="s">
        <v>14</v>
      </c>
      <c r="C111" s="125">
        <v>762.96</v>
      </c>
      <c r="D111" s="99">
        <v>10.4314</v>
      </c>
      <c r="E111" s="77">
        <v>4.1129999999999995</v>
      </c>
      <c r="F111" s="77">
        <v>6.1877000000000004</v>
      </c>
      <c r="G111" s="100">
        <v>0.13070000000000001</v>
      </c>
      <c r="H111" s="171"/>
      <c r="I111" s="76">
        <v>10.5458</v>
      </c>
      <c r="J111" s="77">
        <v>4.1580999999999992</v>
      </c>
      <c r="K111" s="77">
        <v>6.2556000000000003</v>
      </c>
      <c r="L111" s="100">
        <v>0.1321</v>
      </c>
      <c r="M111" s="106"/>
      <c r="N111" s="99">
        <v>10.6777</v>
      </c>
      <c r="O111" s="77">
        <v>4.2100999999999997</v>
      </c>
      <c r="P111" s="77">
        <v>6.3338000000000001</v>
      </c>
      <c r="Q111" s="100">
        <v>0.1338</v>
      </c>
      <c r="R111" s="107"/>
      <c r="S111" s="147"/>
      <c r="T111" s="145"/>
      <c r="U111" s="145"/>
      <c r="Z111" s="145"/>
    </row>
    <row r="112" spans="1:26">
      <c r="A112" s="92">
        <v>2022</v>
      </c>
      <c r="B112" s="92" t="s">
        <v>4</v>
      </c>
      <c r="C112" s="67">
        <v>716.93</v>
      </c>
      <c r="D112" s="96">
        <v>9.1629000000000005</v>
      </c>
      <c r="E112" s="69">
        <v>4.0203000000000007</v>
      </c>
      <c r="F112" s="69">
        <v>4.9955999999999996</v>
      </c>
      <c r="G112" s="97">
        <v>0.14699999999999999</v>
      </c>
      <c r="H112" s="174"/>
      <c r="I112" s="95">
        <v>9.2607999999999997</v>
      </c>
      <c r="J112" s="93">
        <v>4.0631999999999993</v>
      </c>
      <c r="K112" s="93">
        <v>5.0490000000000004</v>
      </c>
      <c r="L112" s="94">
        <v>0.14860000000000001</v>
      </c>
      <c r="M112" s="70"/>
      <c r="N112" s="96">
        <v>9.3737999999999992</v>
      </c>
      <c r="O112" s="69">
        <v>4.1127999999999991</v>
      </c>
      <c r="P112" s="69">
        <v>5.1105999999999998</v>
      </c>
      <c r="Q112" s="97">
        <v>0.15040000000000001</v>
      </c>
      <c r="R112" s="70"/>
      <c r="S112" s="145"/>
      <c r="T112" s="145"/>
      <c r="U112" s="145"/>
      <c r="Z112" s="145"/>
    </row>
    <row r="113" spans="1:26">
      <c r="A113" s="92">
        <v>2022</v>
      </c>
      <c r="B113" s="92" t="s">
        <v>36</v>
      </c>
      <c r="C113" s="67">
        <v>687.06</v>
      </c>
      <c r="D113" s="96">
        <v>8.5063999999999993</v>
      </c>
      <c r="E113" s="69">
        <v>4.6695999999999991</v>
      </c>
      <c r="F113" s="69">
        <v>3.7381000000000002</v>
      </c>
      <c r="G113" s="97">
        <v>9.8699999999999996E-2</v>
      </c>
      <c r="H113" s="70"/>
      <c r="I113" s="68">
        <v>8.5974000000000004</v>
      </c>
      <c r="J113" s="69">
        <v>4.7196999999999996</v>
      </c>
      <c r="K113" s="69">
        <v>3.778</v>
      </c>
      <c r="L113" s="97">
        <v>9.9699999999999997E-2</v>
      </c>
      <c r="M113" s="70"/>
      <c r="N113" s="96">
        <v>8.7022999999999993</v>
      </c>
      <c r="O113" s="69">
        <v>4.7772999999999994</v>
      </c>
      <c r="P113" s="69">
        <v>3.8241000000000001</v>
      </c>
      <c r="Q113" s="97">
        <v>0.1009</v>
      </c>
      <c r="R113" s="70"/>
      <c r="S113" s="145"/>
      <c r="T113" s="145"/>
      <c r="U113" s="145"/>
      <c r="Z113" s="145"/>
    </row>
    <row r="114" spans="1:26">
      <c r="A114" s="92">
        <v>2022</v>
      </c>
      <c r="B114" s="92" t="s">
        <v>6</v>
      </c>
      <c r="C114" s="67">
        <v>845.4</v>
      </c>
      <c r="D114" s="96">
        <v>11.9863</v>
      </c>
      <c r="E114" s="69">
        <v>5.5706000000000007</v>
      </c>
      <c r="F114" s="69">
        <v>6.2908999999999997</v>
      </c>
      <c r="G114" s="97">
        <v>0.12479999999999999</v>
      </c>
      <c r="H114" s="70"/>
      <c r="I114" s="68">
        <v>12.1144</v>
      </c>
      <c r="J114" s="69">
        <v>5.63</v>
      </c>
      <c r="K114" s="69">
        <v>6.3582000000000001</v>
      </c>
      <c r="L114" s="97">
        <v>0.12620000000000001</v>
      </c>
      <c r="M114" s="70"/>
      <c r="N114" s="96">
        <v>12.2622</v>
      </c>
      <c r="O114" s="69">
        <v>5.6986999999999997</v>
      </c>
      <c r="P114" s="69">
        <v>6.4358000000000004</v>
      </c>
      <c r="Q114" s="97">
        <v>0.12770000000000001</v>
      </c>
      <c r="R114" s="70"/>
      <c r="S114" s="145"/>
      <c r="T114" s="145"/>
      <c r="U114" s="145"/>
      <c r="Z114" s="145"/>
    </row>
    <row r="115" spans="1:26">
      <c r="A115" s="92">
        <v>2022</v>
      </c>
      <c r="B115" s="92" t="s">
        <v>7</v>
      </c>
      <c r="C115" s="67">
        <v>873.58</v>
      </c>
      <c r="D115" s="96">
        <v>12.605600000000001</v>
      </c>
      <c r="E115" s="69">
        <v>6.8895999999999997</v>
      </c>
      <c r="F115" s="69">
        <v>5.5617000000000001</v>
      </c>
      <c r="G115" s="97">
        <v>0.15429999999999999</v>
      </c>
      <c r="H115" s="70"/>
      <c r="I115" s="68">
        <v>12.740399999999999</v>
      </c>
      <c r="J115" s="69">
        <v>6.9633000000000003</v>
      </c>
      <c r="K115" s="69">
        <v>5.6212</v>
      </c>
      <c r="L115" s="97">
        <v>0.15590000000000001</v>
      </c>
      <c r="M115" s="70"/>
      <c r="N115" s="96">
        <v>12.895799999999999</v>
      </c>
      <c r="O115" s="69">
        <v>7.0481999999999996</v>
      </c>
      <c r="P115" s="69">
        <v>5.6898</v>
      </c>
      <c r="Q115" s="97">
        <v>0.1578</v>
      </c>
      <c r="R115" s="70"/>
      <c r="S115" s="145"/>
      <c r="T115" s="145"/>
      <c r="U115" s="145"/>
      <c r="Z115" s="145"/>
    </row>
    <row r="116" spans="1:26">
      <c r="A116" s="92">
        <v>2022</v>
      </c>
      <c r="B116" s="92" t="s">
        <v>8</v>
      </c>
      <c r="C116" s="67">
        <v>930.29</v>
      </c>
      <c r="D116" s="96">
        <v>13.851900000000001</v>
      </c>
      <c r="E116" s="69">
        <v>7.1302000000000003</v>
      </c>
      <c r="F116" s="69">
        <v>6.6486999999999998</v>
      </c>
      <c r="G116" s="97">
        <v>7.2999999999999995E-2</v>
      </c>
      <c r="H116" s="70"/>
      <c r="I116" s="68">
        <v>14</v>
      </c>
      <c r="J116" s="69">
        <v>7.2065000000000001</v>
      </c>
      <c r="K116" s="69">
        <v>6.7198000000000002</v>
      </c>
      <c r="L116" s="97">
        <v>7.3700000000000002E-2</v>
      </c>
      <c r="M116" s="70"/>
      <c r="N116" s="96">
        <v>14.1708</v>
      </c>
      <c r="O116" s="69">
        <v>7.2944000000000004</v>
      </c>
      <c r="P116" s="69">
        <v>6.8018000000000001</v>
      </c>
      <c r="Q116" s="97">
        <v>7.46E-2</v>
      </c>
      <c r="R116" s="70"/>
      <c r="S116" s="145"/>
      <c r="T116" s="145"/>
      <c r="U116" s="145"/>
      <c r="Z116" s="145"/>
    </row>
    <row r="117" spans="1:26">
      <c r="A117" s="92">
        <v>2022</v>
      </c>
      <c r="B117" s="92" t="s">
        <v>9</v>
      </c>
      <c r="C117" s="67">
        <v>1061.5</v>
      </c>
      <c r="D117" s="96">
        <v>18.191500000000001</v>
      </c>
      <c r="E117" s="69">
        <v>9.6256000000000004</v>
      </c>
      <c r="F117" s="69">
        <v>8.4402000000000008</v>
      </c>
      <c r="G117" s="97">
        <v>0.12570000000000001</v>
      </c>
      <c r="H117" s="101"/>
      <c r="I117" s="68">
        <v>18.3506</v>
      </c>
      <c r="J117" s="69">
        <v>9.7096999999999998</v>
      </c>
      <c r="K117" s="69">
        <v>8.5140999999999991</v>
      </c>
      <c r="L117" s="97">
        <v>0.1268</v>
      </c>
      <c r="M117" s="70"/>
      <c r="N117" s="96">
        <v>18.512799999999999</v>
      </c>
      <c r="O117" s="69">
        <v>9.7956000000000003</v>
      </c>
      <c r="P117" s="69">
        <v>8.5892999999999997</v>
      </c>
      <c r="Q117" s="97">
        <v>0.12790000000000001</v>
      </c>
      <c r="R117" s="70"/>
      <c r="S117" s="145"/>
      <c r="T117" s="145"/>
      <c r="U117" s="145"/>
      <c r="Z117" s="145"/>
    </row>
    <row r="118" spans="1:26">
      <c r="A118" s="92">
        <v>2022</v>
      </c>
      <c r="B118" s="92" t="s">
        <v>10</v>
      </c>
      <c r="C118" s="67">
        <v>1050.8</v>
      </c>
      <c r="D118" s="96">
        <v>17.9359</v>
      </c>
      <c r="E118" s="69">
        <v>11.8611</v>
      </c>
      <c r="F118" s="69">
        <v>5.9104000000000001</v>
      </c>
      <c r="G118" s="97">
        <v>0.16439999999999999</v>
      </c>
      <c r="H118" s="102"/>
      <c r="I118" s="68">
        <v>18.0928</v>
      </c>
      <c r="J118" s="69">
        <v>11.9649</v>
      </c>
      <c r="K118" s="69">
        <v>5.9621000000000004</v>
      </c>
      <c r="L118" s="97">
        <v>0.1658</v>
      </c>
      <c r="M118" s="103"/>
      <c r="N118" s="96">
        <v>18.252700000000001</v>
      </c>
      <c r="O118" s="69">
        <v>12.070600000000001</v>
      </c>
      <c r="P118" s="69">
        <v>6.0148000000000001</v>
      </c>
      <c r="Q118" s="97">
        <v>0.1673</v>
      </c>
      <c r="R118" s="104"/>
      <c r="S118" s="146"/>
      <c r="T118" s="145"/>
      <c r="U118" s="145"/>
      <c r="Z118" s="145"/>
    </row>
    <row r="119" spans="1:26" ht="15.75" customHeight="1">
      <c r="A119" s="92">
        <v>2022</v>
      </c>
      <c r="B119" s="92" t="s">
        <v>11</v>
      </c>
      <c r="C119" s="67">
        <v>1049.47</v>
      </c>
      <c r="D119" s="96">
        <v>17.9041</v>
      </c>
      <c r="E119" s="69">
        <v>10.941000000000001</v>
      </c>
      <c r="F119" s="69">
        <v>6.8381999999999996</v>
      </c>
      <c r="G119" s="97">
        <v>0.1249</v>
      </c>
      <c r="H119" s="105"/>
      <c r="I119" s="68">
        <v>18.060700000000001</v>
      </c>
      <c r="J119" s="69">
        <v>11.0366</v>
      </c>
      <c r="K119" s="69">
        <v>6.8981000000000003</v>
      </c>
      <c r="L119" s="97">
        <v>0.126</v>
      </c>
      <c r="M119" s="104"/>
      <c r="N119" s="96">
        <v>18.220400000000001</v>
      </c>
      <c r="O119" s="69">
        <v>11.1343</v>
      </c>
      <c r="P119" s="69">
        <v>6.9589999999999996</v>
      </c>
      <c r="Q119" s="97">
        <v>0.12709999999999999</v>
      </c>
      <c r="R119" s="103"/>
      <c r="S119" s="146"/>
      <c r="T119" s="145"/>
      <c r="U119" s="145"/>
      <c r="Z119" s="145"/>
    </row>
    <row r="120" spans="1:26">
      <c r="A120" s="92">
        <v>2022</v>
      </c>
      <c r="B120" s="92" t="s">
        <v>35</v>
      </c>
      <c r="C120" s="67">
        <v>997.33</v>
      </c>
      <c r="D120" s="96">
        <v>16.6585</v>
      </c>
      <c r="E120" s="69">
        <v>11.303100000000001</v>
      </c>
      <c r="F120" s="69">
        <v>5.2214</v>
      </c>
      <c r="G120" s="97">
        <v>0.13400000000000001</v>
      </c>
      <c r="H120" s="105"/>
      <c r="I120" s="68">
        <v>16.804300000000001</v>
      </c>
      <c r="J120" s="69">
        <v>11.401999999999999</v>
      </c>
      <c r="K120" s="69">
        <v>5.2671000000000001</v>
      </c>
      <c r="L120" s="97">
        <v>0.13519999999999999</v>
      </c>
      <c r="M120" s="104"/>
      <c r="N120" s="96">
        <v>16.9528</v>
      </c>
      <c r="O120" s="69">
        <v>11.502700000000001</v>
      </c>
      <c r="P120" s="69">
        <v>5.3136999999999999</v>
      </c>
      <c r="Q120" s="97">
        <v>0.13639999999999999</v>
      </c>
      <c r="R120" s="104"/>
      <c r="S120" s="146"/>
      <c r="T120" s="145"/>
      <c r="U120" s="145"/>
      <c r="Z120" s="145"/>
    </row>
    <row r="121" spans="1:26">
      <c r="A121" s="92">
        <v>2022</v>
      </c>
      <c r="B121" s="92" t="s">
        <v>17</v>
      </c>
      <c r="C121" s="67">
        <v>980.8</v>
      </c>
      <c r="D121" s="96">
        <v>16.2636</v>
      </c>
      <c r="E121" s="69">
        <v>10.8241</v>
      </c>
      <c r="F121" s="69">
        <v>5.2983000000000002</v>
      </c>
      <c r="G121" s="97">
        <v>0.14119999999999999</v>
      </c>
      <c r="H121" s="105"/>
      <c r="I121" s="68">
        <v>16.405899999999999</v>
      </c>
      <c r="J121" s="69">
        <v>10.918799999999999</v>
      </c>
      <c r="K121" s="69">
        <v>5.3446999999999996</v>
      </c>
      <c r="L121" s="97">
        <v>0.1424</v>
      </c>
      <c r="M121" s="104"/>
      <c r="N121" s="96">
        <v>16.550899999999999</v>
      </c>
      <c r="O121" s="69">
        <v>11.0153</v>
      </c>
      <c r="P121" s="69">
        <v>5.3918999999999997</v>
      </c>
      <c r="Q121" s="97">
        <v>0.14369999999999999</v>
      </c>
      <c r="R121" s="105"/>
      <c r="S121" s="147"/>
      <c r="T121" s="145"/>
      <c r="U121" s="145"/>
      <c r="Z121" s="145"/>
    </row>
    <row r="122" spans="1:26">
      <c r="A122" s="92">
        <v>2022</v>
      </c>
      <c r="B122" s="92" t="s">
        <v>13</v>
      </c>
      <c r="C122" s="67">
        <v>974.54</v>
      </c>
      <c r="D122" s="96">
        <v>16.114100000000001</v>
      </c>
      <c r="E122" s="69">
        <v>10.257199999999999</v>
      </c>
      <c r="F122" s="69">
        <v>5.7333999999999996</v>
      </c>
      <c r="G122" s="97">
        <v>0.1235</v>
      </c>
      <c r="H122" s="105"/>
      <c r="I122" s="68">
        <v>16.255099999999999</v>
      </c>
      <c r="J122" s="69">
        <v>10.327</v>
      </c>
      <c r="K122" s="69">
        <v>5.7835000000000001</v>
      </c>
      <c r="L122" s="97">
        <v>0.14460000000000001</v>
      </c>
      <c r="M122" s="104"/>
      <c r="N122" s="96">
        <v>16.398700000000002</v>
      </c>
      <c r="O122" s="69">
        <v>10.4384</v>
      </c>
      <c r="P122" s="69">
        <v>5.8346</v>
      </c>
      <c r="Q122" s="97">
        <v>0.12570000000000001</v>
      </c>
      <c r="R122" s="105"/>
      <c r="S122" s="147"/>
      <c r="T122" s="145"/>
      <c r="U122" s="145"/>
      <c r="Z122" s="145"/>
    </row>
    <row r="123" spans="1:26" ht="15" thickBot="1">
      <c r="A123" s="98">
        <v>2022</v>
      </c>
      <c r="B123" s="98" t="s">
        <v>14</v>
      </c>
      <c r="C123" s="125">
        <v>975.02</v>
      </c>
      <c r="D123" s="99">
        <v>16.125599999999999</v>
      </c>
      <c r="E123" s="77">
        <v>9.4981000000000009</v>
      </c>
      <c r="F123" s="77">
        <v>6.51</v>
      </c>
      <c r="G123" s="100">
        <v>0.11749999999999999</v>
      </c>
      <c r="H123" s="105"/>
      <c r="I123" s="76">
        <v>16.2666</v>
      </c>
      <c r="J123" s="77">
        <v>9.5810999999999993</v>
      </c>
      <c r="K123" s="77">
        <v>6.5669000000000004</v>
      </c>
      <c r="L123" s="100">
        <v>0.1186</v>
      </c>
      <c r="M123" s="106"/>
      <c r="N123" s="99">
        <v>16.410399999999999</v>
      </c>
      <c r="O123" s="77">
        <v>9.6658000000000008</v>
      </c>
      <c r="P123" s="77">
        <v>6.625</v>
      </c>
      <c r="Q123" s="100">
        <v>0.1196</v>
      </c>
      <c r="R123" s="107"/>
      <c r="S123" s="147"/>
      <c r="T123" s="145"/>
      <c r="U123" s="145"/>
      <c r="Z123" s="145"/>
    </row>
    <row r="124" spans="1:26">
      <c r="A124" s="92">
        <v>2023</v>
      </c>
      <c r="B124" s="92" t="s">
        <v>4</v>
      </c>
      <c r="C124" s="153">
        <v>910.36</v>
      </c>
      <c r="D124" s="154">
        <v>15.526300000000001</v>
      </c>
      <c r="E124" s="155">
        <v>8.7836999999999996</v>
      </c>
      <c r="F124" s="155">
        <v>6.6036999999999999</v>
      </c>
      <c r="G124" s="156">
        <v>0.1389</v>
      </c>
      <c r="H124" s="157"/>
      <c r="I124" s="158">
        <v>15.832100000000001</v>
      </c>
      <c r="J124" s="155">
        <v>8.9566999999999997</v>
      </c>
      <c r="K124" s="155">
        <v>6.7337999999999996</v>
      </c>
      <c r="L124" s="156">
        <v>0.1416</v>
      </c>
      <c r="M124" s="159"/>
      <c r="N124" s="154">
        <v>16.143999999999998</v>
      </c>
      <c r="O124" s="155">
        <v>9.1332000000000004</v>
      </c>
      <c r="P124" s="155">
        <v>6.8663999999999996</v>
      </c>
      <c r="Q124" s="156">
        <v>0.1444</v>
      </c>
      <c r="R124" s="159"/>
      <c r="S124" s="148"/>
      <c r="T124" s="145"/>
      <c r="U124" s="145"/>
      <c r="Z124" s="145"/>
    </row>
    <row r="125" spans="1:26">
      <c r="A125" s="92">
        <v>2023</v>
      </c>
      <c r="B125" s="92" t="s">
        <v>36</v>
      </c>
      <c r="C125" s="160">
        <v>931.11</v>
      </c>
      <c r="D125" s="161">
        <v>16.054200000000002</v>
      </c>
      <c r="E125" s="162">
        <v>8.3686000000000007</v>
      </c>
      <c r="F125" s="162">
        <v>7.5542999999999996</v>
      </c>
      <c r="G125" s="163">
        <v>0.1313</v>
      </c>
      <c r="H125" s="164"/>
      <c r="I125" s="165">
        <v>16.3704</v>
      </c>
      <c r="J125" s="162">
        <v>8.5335000000000001</v>
      </c>
      <c r="K125" s="162">
        <v>7.7031000000000001</v>
      </c>
      <c r="L125" s="163">
        <v>0.1338</v>
      </c>
      <c r="M125" s="164"/>
      <c r="N125" s="161">
        <v>16.692900000000002</v>
      </c>
      <c r="O125" s="162">
        <v>8.7014999999999993</v>
      </c>
      <c r="P125" s="162">
        <v>7.8548999999999998</v>
      </c>
      <c r="Q125" s="163">
        <v>0.13650000000000001</v>
      </c>
      <c r="R125" s="164"/>
      <c r="S125" s="148"/>
      <c r="T125" s="145"/>
      <c r="U125" s="145"/>
      <c r="Z125" s="145"/>
    </row>
    <row r="126" spans="1:26">
      <c r="A126" s="92">
        <v>2023</v>
      </c>
      <c r="B126" s="92" t="s">
        <v>6</v>
      </c>
      <c r="C126" s="160">
        <v>869.06</v>
      </c>
      <c r="D126" s="161">
        <v>14.4757</v>
      </c>
      <c r="E126" s="162">
        <v>7.3068</v>
      </c>
      <c r="F126" s="162">
        <v>7.0561999999999996</v>
      </c>
      <c r="G126" s="163">
        <v>0.11269999999999999</v>
      </c>
      <c r="H126" s="164"/>
      <c r="I126" s="165">
        <v>14.7608</v>
      </c>
      <c r="J126" s="162">
        <v>7.4507000000000003</v>
      </c>
      <c r="K126" s="162">
        <v>7.1951999999999998</v>
      </c>
      <c r="L126" s="163">
        <v>0.1149</v>
      </c>
      <c r="M126" s="164"/>
      <c r="N126" s="161">
        <v>15.051600000000001</v>
      </c>
      <c r="O126" s="162">
        <v>7.5974000000000004</v>
      </c>
      <c r="P126" s="162">
        <v>7.3369999999999997</v>
      </c>
      <c r="Q126" s="163">
        <v>0.1172</v>
      </c>
      <c r="R126" s="164"/>
      <c r="S126" s="148"/>
      <c r="T126" s="145"/>
      <c r="U126" s="145"/>
      <c r="Z126" s="145"/>
    </row>
    <row r="127" spans="1:26">
      <c r="A127" s="92">
        <v>2023</v>
      </c>
      <c r="B127" s="92" t="s">
        <v>7</v>
      </c>
      <c r="C127" s="160">
        <v>889.71</v>
      </c>
      <c r="D127" s="161">
        <v>15.000999999999999</v>
      </c>
      <c r="E127" s="162">
        <v>7.7134999999999998</v>
      </c>
      <c r="F127" s="162">
        <v>7.1295000000000002</v>
      </c>
      <c r="G127" s="163">
        <v>0.158</v>
      </c>
      <c r="H127" s="164"/>
      <c r="I127" s="165">
        <v>15.2965</v>
      </c>
      <c r="J127" s="162">
        <v>7.8654999999999999</v>
      </c>
      <c r="K127" s="162">
        <v>7.2698999999999998</v>
      </c>
      <c r="L127" s="163">
        <v>0.16109999999999999</v>
      </c>
      <c r="M127" s="164"/>
      <c r="N127" s="161">
        <v>15.597799999999999</v>
      </c>
      <c r="O127" s="162">
        <v>8.0204000000000004</v>
      </c>
      <c r="P127" s="162">
        <v>7.4131</v>
      </c>
      <c r="Q127" s="163">
        <v>0.1643</v>
      </c>
      <c r="R127" s="164"/>
      <c r="S127" s="148"/>
      <c r="T127" s="145"/>
      <c r="U127" s="145"/>
      <c r="Z127" s="145"/>
    </row>
    <row r="128" spans="1:26">
      <c r="A128" s="92">
        <v>2023</v>
      </c>
      <c r="B128" s="92" t="s">
        <v>8</v>
      </c>
      <c r="C128" s="160">
        <v>835.8</v>
      </c>
      <c r="D128" s="161">
        <v>13.6297</v>
      </c>
      <c r="E128" s="162">
        <v>6.649</v>
      </c>
      <c r="F128" s="162">
        <v>6.8643999999999998</v>
      </c>
      <c r="G128" s="163">
        <v>0.1163</v>
      </c>
      <c r="H128" s="164"/>
      <c r="I128" s="165">
        <v>13.898099999999999</v>
      </c>
      <c r="J128" s="162">
        <v>6.78</v>
      </c>
      <c r="K128" s="162">
        <v>6.9996</v>
      </c>
      <c r="L128" s="163">
        <v>0.11849999999999999</v>
      </c>
      <c r="M128" s="164"/>
      <c r="N128" s="161">
        <v>14.171900000000001</v>
      </c>
      <c r="O128" s="162">
        <v>6.9135</v>
      </c>
      <c r="P128" s="162">
        <v>7.1375000000000002</v>
      </c>
      <c r="Q128" s="163">
        <v>0.12089999999999999</v>
      </c>
      <c r="R128" s="164"/>
      <c r="S128" s="148"/>
      <c r="T128" s="145"/>
      <c r="U128" s="145"/>
      <c r="Z128" s="145"/>
    </row>
    <row r="129" spans="1:26">
      <c r="A129" s="92">
        <v>2023</v>
      </c>
      <c r="B129" s="92" t="s">
        <v>9</v>
      </c>
      <c r="C129" s="160">
        <v>837.94</v>
      </c>
      <c r="D129" s="161">
        <v>13.684100000000001</v>
      </c>
      <c r="E129" s="162">
        <v>6.3826000000000001</v>
      </c>
      <c r="F129" s="162">
        <v>7.1849999999999996</v>
      </c>
      <c r="G129" s="163">
        <v>0.11650000000000001</v>
      </c>
      <c r="H129" s="166">
        <v>12.6401</v>
      </c>
      <c r="I129" s="165">
        <v>13.9536</v>
      </c>
      <c r="J129" s="162">
        <v>6.5083000000000002</v>
      </c>
      <c r="K129" s="162">
        <v>7.3265000000000002</v>
      </c>
      <c r="L129" s="163">
        <v>0.1188</v>
      </c>
      <c r="M129" s="166">
        <v>12.899100000000001</v>
      </c>
      <c r="N129" s="161">
        <v>14.2285</v>
      </c>
      <c r="O129" s="162">
        <v>6.6365999999999996</v>
      </c>
      <c r="P129" s="162">
        <v>7.4707999999999997</v>
      </c>
      <c r="Q129" s="163">
        <v>0.1211</v>
      </c>
      <c r="R129" s="166">
        <v>13.1683</v>
      </c>
      <c r="S129" s="149"/>
      <c r="T129" s="145"/>
      <c r="U129" s="145"/>
      <c r="Z129" s="145"/>
    </row>
    <row r="130" spans="1:26">
      <c r="A130" s="92">
        <v>2023</v>
      </c>
      <c r="B130" s="92" t="s">
        <v>10</v>
      </c>
      <c r="C130" s="160">
        <v>830.29</v>
      </c>
      <c r="D130" s="161">
        <v>12.7492</v>
      </c>
      <c r="E130" s="162">
        <v>5.9847000000000001</v>
      </c>
      <c r="F130" s="162">
        <v>6.6325000000000003</v>
      </c>
      <c r="G130" s="163">
        <v>0.13200000000000001</v>
      </c>
      <c r="H130" s="166">
        <v>11.9352</v>
      </c>
      <c r="I130" s="165">
        <v>13.114100000000001</v>
      </c>
      <c r="J130" s="162">
        <v>6.1559999999999997</v>
      </c>
      <c r="K130" s="162">
        <v>6.8223000000000003</v>
      </c>
      <c r="L130" s="163">
        <v>0.1358</v>
      </c>
      <c r="M130" s="166">
        <v>12.2859</v>
      </c>
      <c r="N130" s="161">
        <v>13.503299999999999</v>
      </c>
      <c r="O130" s="162">
        <v>6.3387000000000002</v>
      </c>
      <c r="P130" s="162">
        <v>7.0247999999999999</v>
      </c>
      <c r="Q130" s="163">
        <v>0.13980000000000001</v>
      </c>
      <c r="R130" s="166">
        <v>12.6639</v>
      </c>
      <c r="S130" s="149"/>
      <c r="T130" s="145"/>
      <c r="U130" s="145"/>
      <c r="Z130" s="145"/>
    </row>
    <row r="131" spans="1:26">
      <c r="A131" s="92">
        <v>2023</v>
      </c>
      <c r="B131" s="92" t="s">
        <v>11</v>
      </c>
      <c r="C131" s="160">
        <v>849.72</v>
      </c>
      <c r="D131" s="161">
        <v>13.2164</v>
      </c>
      <c r="E131" s="162">
        <v>6.4537000000000004</v>
      </c>
      <c r="F131" s="162">
        <v>6.6292999999999997</v>
      </c>
      <c r="G131" s="163">
        <v>0.13339999999999999</v>
      </c>
      <c r="H131" s="166">
        <v>12.228999999999999</v>
      </c>
      <c r="I131" s="165">
        <v>13.5946</v>
      </c>
      <c r="J131" s="162">
        <v>6.6382000000000003</v>
      </c>
      <c r="K131" s="162">
        <v>6.8190999999999997</v>
      </c>
      <c r="L131" s="163">
        <v>0.13730000000000001</v>
      </c>
      <c r="M131" s="166">
        <v>12.589499999999999</v>
      </c>
      <c r="N131" s="161">
        <v>13.998100000000001</v>
      </c>
      <c r="O131" s="162">
        <v>6.8353999999999999</v>
      </c>
      <c r="P131" s="162">
        <v>7.0213999999999999</v>
      </c>
      <c r="Q131" s="163">
        <v>0.14130000000000001</v>
      </c>
      <c r="R131" s="166">
        <v>12.9785</v>
      </c>
      <c r="S131" s="149"/>
      <c r="T131" s="145"/>
      <c r="U131" s="145"/>
      <c r="Z131" s="145"/>
    </row>
    <row r="132" spans="1:26">
      <c r="A132" s="92">
        <v>2023</v>
      </c>
      <c r="B132" s="92" t="s">
        <v>35</v>
      </c>
      <c r="C132" s="160">
        <v>877.44</v>
      </c>
      <c r="D132" s="161">
        <v>13.8828</v>
      </c>
      <c r="E132" s="162">
        <v>7.44</v>
      </c>
      <c r="F132" s="162">
        <v>6.3089000000000004</v>
      </c>
      <c r="G132" s="163">
        <v>0.13389999999999999</v>
      </c>
      <c r="H132" s="166">
        <v>13.1449</v>
      </c>
      <c r="I132" s="165">
        <v>14.280099999999999</v>
      </c>
      <c r="J132" s="162">
        <v>7.6529999999999996</v>
      </c>
      <c r="K132" s="162">
        <v>6.4893999999999998</v>
      </c>
      <c r="L132" s="163">
        <v>0.13769999999999999</v>
      </c>
      <c r="M132" s="166">
        <v>13.528499999999999</v>
      </c>
      <c r="N132" s="161">
        <v>14.703900000000001</v>
      </c>
      <c r="O132" s="162">
        <v>7.8800999999999997</v>
      </c>
      <c r="P132" s="162">
        <v>6.6820000000000004</v>
      </c>
      <c r="Q132" s="163">
        <v>0.14180000000000001</v>
      </c>
      <c r="R132" s="166">
        <v>13.940799999999999</v>
      </c>
      <c r="S132" s="149"/>
      <c r="T132" s="145"/>
      <c r="U132" s="145"/>
      <c r="Z132" s="145"/>
    </row>
    <row r="133" spans="1:26">
      <c r="A133" s="92">
        <v>2023</v>
      </c>
      <c r="B133" s="92" t="s">
        <v>17</v>
      </c>
      <c r="C133" s="160">
        <v>931.84</v>
      </c>
      <c r="D133" s="161">
        <v>15.1907</v>
      </c>
      <c r="E133" s="162">
        <v>8.7703000000000007</v>
      </c>
      <c r="F133" s="162">
        <v>6.2732999999999999</v>
      </c>
      <c r="G133" s="163">
        <v>0.14710000000000001</v>
      </c>
      <c r="H133" s="166">
        <v>14.258100000000001</v>
      </c>
      <c r="I133" s="165">
        <v>15.625400000000001</v>
      </c>
      <c r="J133" s="162">
        <v>9.0213000000000001</v>
      </c>
      <c r="K133" s="162">
        <v>6.4527999999999999</v>
      </c>
      <c r="L133" s="163">
        <v>0.15129999999999999</v>
      </c>
      <c r="M133" s="166">
        <v>14.6744</v>
      </c>
      <c r="N133" s="161">
        <v>16.089200000000002</v>
      </c>
      <c r="O133" s="162">
        <v>9.2890999999999995</v>
      </c>
      <c r="P133" s="162">
        <v>6.6443000000000003</v>
      </c>
      <c r="Q133" s="163">
        <v>0.15579999999999999</v>
      </c>
      <c r="R133" s="166">
        <v>15.122199999999999</v>
      </c>
      <c r="S133" s="149"/>
      <c r="T133" s="145"/>
      <c r="U133" s="145"/>
      <c r="Z133" s="145"/>
    </row>
    <row r="134" spans="1:26">
      <c r="A134" s="92">
        <v>2023</v>
      </c>
      <c r="B134" s="92" t="s">
        <v>13</v>
      </c>
      <c r="C134" s="160">
        <v>879.87</v>
      </c>
      <c r="D134" s="161">
        <v>13.9412</v>
      </c>
      <c r="E134" s="162">
        <v>7.9538000000000002</v>
      </c>
      <c r="F134" s="162">
        <v>5.8792</v>
      </c>
      <c r="G134" s="163">
        <v>0.1082</v>
      </c>
      <c r="H134" s="166">
        <v>12.9956</v>
      </c>
      <c r="I134" s="165">
        <v>14.340199999999999</v>
      </c>
      <c r="J134" s="162">
        <v>8.1814</v>
      </c>
      <c r="K134" s="162">
        <v>6.0475000000000003</v>
      </c>
      <c r="L134" s="163">
        <v>0.1113</v>
      </c>
      <c r="M134" s="166">
        <v>13.377000000000001</v>
      </c>
      <c r="N134" s="161">
        <v>14.7658</v>
      </c>
      <c r="O134" s="162">
        <v>8.4242000000000008</v>
      </c>
      <c r="P134" s="162">
        <v>6.2270000000000003</v>
      </c>
      <c r="Q134" s="163">
        <v>0.11459999999999999</v>
      </c>
      <c r="R134" s="166">
        <v>13.787800000000001</v>
      </c>
      <c r="S134" s="149"/>
      <c r="T134" s="145"/>
      <c r="U134" s="145"/>
      <c r="Z134" s="145"/>
    </row>
    <row r="135" spans="1:26" ht="15" thickBot="1">
      <c r="A135" s="98">
        <v>2023</v>
      </c>
      <c r="B135" s="98" t="s">
        <v>14</v>
      </c>
      <c r="C135" s="167">
        <v>846.42</v>
      </c>
      <c r="D135" s="168">
        <v>13.137</v>
      </c>
      <c r="E135" s="169">
        <v>7.7624000000000004</v>
      </c>
      <c r="F135" s="169">
        <v>5.2770000000000001</v>
      </c>
      <c r="G135" s="170">
        <v>9.7600000000000006E-2</v>
      </c>
      <c r="H135" s="171">
        <v>11.777900000000001</v>
      </c>
      <c r="I135" s="172">
        <v>13.513</v>
      </c>
      <c r="J135" s="169">
        <v>7.9846000000000004</v>
      </c>
      <c r="K135" s="169">
        <v>5.4279999999999999</v>
      </c>
      <c r="L135" s="170">
        <v>0.1004</v>
      </c>
      <c r="M135" s="171">
        <v>12.1296</v>
      </c>
      <c r="N135" s="168">
        <v>13.914</v>
      </c>
      <c r="O135" s="169">
        <v>8.2215000000000007</v>
      </c>
      <c r="P135" s="169">
        <v>5.5891000000000002</v>
      </c>
      <c r="Q135" s="170">
        <v>0.10340000000000001</v>
      </c>
      <c r="R135" s="171">
        <v>12.510999999999999</v>
      </c>
      <c r="S135" s="149"/>
      <c r="T135" s="145"/>
      <c r="U135" s="145"/>
      <c r="Z135" s="145"/>
    </row>
    <row r="136" spans="1:26">
      <c r="A136" s="92">
        <v>2024</v>
      </c>
      <c r="B136" s="92" t="s">
        <v>4</v>
      </c>
      <c r="C136" s="173">
        <v>813.57</v>
      </c>
      <c r="D136" s="154">
        <v>12.394</v>
      </c>
      <c r="E136" s="155">
        <v>7.4084000000000003</v>
      </c>
      <c r="F136" s="155">
        <v>4.8685999999999998</v>
      </c>
      <c r="G136" s="156">
        <v>0.11700000000000001</v>
      </c>
      <c r="H136" s="174">
        <v>11.368499999999999</v>
      </c>
      <c r="I136" s="158">
        <v>12.573700000000001</v>
      </c>
      <c r="J136" s="155">
        <v>7.5157999999999996</v>
      </c>
      <c r="K136" s="155">
        <v>4.9391999999999996</v>
      </c>
      <c r="L136" s="156">
        <v>0.1187</v>
      </c>
      <c r="M136" s="175">
        <v>11.534000000000001</v>
      </c>
      <c r="N136" s="154">
        <v>12.754</v>
      </c>
      <c r="O136" s="155">
        <v>7.6235999999999997</v>
      </c>
      <c r="P136" s="155">
        <v>5.01</v>
      </c>
      <c r="Q136" s="156">
        <v>0.12039999999999999</v>
      </c>
      <c r="R136" s="175">
        <v>11.7044</v>
      </c>
      <c r="S136" s="150"/>
      <c r="T136" s="145"/>
      <c r="U136" s="145"/>
      <c r="Z136" s="145"/>
    </row>
    <row r="137" spans="1:26">
      <c r="A137" s="92">
        <v>2024</v>
      </c>
      <c r="B137" s="92" t="s">
        <v>36</v>
      </c>
      <c r="C137" s="160">
        <v>777.45</v>
      </c>
      <c r="D137" s="165">
        <v>11.5223</v>
      </c>
      <c r="E137" s="162">
        <v>7.3300999999999998</v>
      </c>
      <c r="F137" s="162">
        <v>4.0667</v>
      </c>
      <c r="G137" s="163">
        <v>0.1255</v>
      </c>
      <c r="H137" s="176">
        <v>10.3832</v>
      </c>
      <c r="I137" s="165">
        <v>11.689399999999999</v>
      </c>
      <c r="J137" s="162">
        <v>7.4364999999999997</v>
      </c>
      <c r="K137" s="162">
        <v>4.1256000000000004</v>
      </c>
      <c r="L137" s="163">
        <v>0.1273</v>
      </c>
      <c r="M137" s="176">
        <v>10.534599999999999</v>
      </c>
      <c r="N137" s="165">
        <v>11.856999999999999</v>
      </c>
      <c r="O137" s="162">
        <v>7.5430999999999999</v>
      </c>
      <c r="P137" s="162">
        <v>4.1848000000000001</v>
      </c>
      <c r="Q137" s="163">
        <v>0.12909999999999999</v>
      </c>
      <c r="R137" s="176">
        <v>10.691800000000001</v>
      </c>
      <c r="S137" s="151"/>
      <c r="T137" s="145"/>
      <c r="U137" s="145"/>
      <c r="Z137" s="145"/>
    </row>
    <row r="138" spans="1:26">
      <c r="A138" s="92">
        <v>2024</v>
      </c>
      <c r="B138" s="92" t="s">
        <v>6</v>
      </c>
      <c r="C138" s="160">
        <v>795.31</v>
      </c>
      <c r="D138" s="161">
        <v>11.9533</v>
      </c>
      <c r="E138" s="162">
        <v>7.3597999999999999</v>
      </c>
      <c r="F138" s="162">
        <v>4.4645999999999999</v>
      </c>
      <c r="G138" s="163">
        <v>0.12889999999999999</v>
      </c>
      <c r="H138" s="176">
        <v>11.035399999999999</v>
      </c>
      <c r="I138" s="165">
        <v>12.1267</v>
      </c>
      <c r="J138" s="162">
        <v>7.4665999999999997</v>
      </c>
      <c r="K138" s="162">
        <v>4.5293999999999999</v>
      </c>
      <c r="L138" s="163">
        <v>0.13070000000000001</v>
      </c>
      <c r="M138" s="177">
        <v>11.196099999999999</v>
      </c>
      <c r="N138" s="161">
        <v>12.3005</v>
      </c>
      <c r="O138" s="162">
        <v>7.5735999999999999</v>
      </c>
      <c r="P138" s="162">
        <v>4.5942999999999996</v>
      </c>
      <c r="Q138" s="163">
        <v>0.1326</v>
      </c>
      <c r="R138" s="176">
        <v>11.3613</v>
      </c>
      <c r="S138" s="151"/>
      <c r="T138" s="145"/>
      <c r="U138" s="145"/>
      <c r="Z138" s="145"/>
    </row>
    <row r="139" spans="1:26">
      <c r="A139" s="92">
        <v>2024</v>
      </c>
      <c r="B139" s="92" t="s">
        <v>7</v>
      </c>
      <c r="C139" s="178">
        <v>805.95</v>
      </c>
      <c r="D139" s="179">
        <v>12.210100000000001</v>
      </c>
      <c r="E139" s="180">
        <v>6.9273999999999996</v>
      </c>
      <c r="F139" s="180">
        <v>5.1689999999999996</v>
      </c>
      <c r="G139" s="181">
        <v>0.1137</v>
      </c>
      <c r="H139" s="182">
        <v>11.2081</v>
      </c>
      <c r="I139" s="183">
        <v>12.3872</v>
      </c>
      <c r="J139" s="180">
        <v>7.0278999999999998</v>
      </c>
      <c r="K139" s="180">
        <v>5.2439999999999998</v>
      </c>
      <c r="L139" s="181">
        <v>0.1153</v>
      </c>
      <c r="M139" s="182">
        <v>11.3713</v>
      </c>
      <c r="N139" s="183">
        <v>12.5648</v>
      </c>
      <c r="O139" s="180">
        <v>7.1285999999999996</v>
      </c>
      <c r="P139" s="180">
        <v>5.3192000000000004</v>
      </c>
      <c r="Q139" s="181">
        <v>0.11700000000000001</v>
      </c>
      <c r="R139" s="182">
        <v>11.539300000000001</v>
      </c>
      <c r="S139" s="152"/>
      <c r="T139" s="145"/>
      <c r="U139" s="145"/>
      <c r="Z139" s="145"/>
    </row>
    <row r="140" spans="1:26">
      <c r="A140" s="92">
        <v>2024</v>
      </c>
      <c r="B140" s="92" t="s">
        <v>8</v>
      </c>
      <c r="C140" s="160">
        <v>820.9</v>
      </c>
      <c r="D140" s="161">
        <v>12.5709</v>
      </c>
      <c r="E140" s="162">
        <v>7.0220000000000002</v>
      </c>
      <c r="F140" s="162">
        <v>5.4337999999999997</v>
      </c>
      <c r="G140" s="163">
        <v>0.11509999999999999</v>
      </c>
      <c r="H140" s="176">
        <v>11.649800000000001</v>
      </c>
      <c r="I140" s="165">
        <v>12.7532</v>
      </c>
      <c r="J140" s="162">
        <v>7.1238000000000001</v>
      </c>
      <c r="K140" s="162">
        <v>5.5125999999999999</v>
      </c>
      <c r="L140" s="163">
        <v>0.1168</v>
      </c>
      <c r="M140" s="177">
        <v>11.8193</v>
      </c>
      <c r="N140" s="161">
        <v>12.936</v>
      </c>
      <c r="O140" s="162">
        <v>7.2259000000000002</v>
      </c>
      <c r="P140" s="162">
        <v>5.5915999999999997</v>
      </c>
      <c r="Q140" s="163">
        <v>0.11849999999999999</v>
      </c>
      <c r="R140" s="176">
        <v>11.9931</v>
      </c>
      <c r="S140" s="151"/>
      <c r="T140" s="145"/>
      <c r="U140" s="145"/>
      <c r="Z140" s="145"/>
    </row>
    <row r="141" spans="1:26">
      <c r="A141" s="92">
        <v>2024</v>
      </c>
      <c r="B141" s="92" t="s">
        <v>9</v>
      </c>
      <c r="C141" s="178">
        <v>821.68</v>
      </c>
      <c r="D141" s="180">
        <v>12.589700000000001</v>
      </c>
      <c r="E141" s="180">
        <v>7.2516999999999996</v>
      </c>
      <c r="F141" s="180">
        <v>5.2085999999999997</v>
      </c>
      <c r="G141" s="181">
        <v>0.12939999999999999</v>
      </c>
      <c r="H141" s="184">
        <v>11.7166</v>
      </c>
      <c r="I141" s="183">
        <v>12.7723</v>
      </c>
      <c r="J141" s="180">
        <v>7.3569000000000004</v>
      </c>
      <c r="K141" s="180">
        <v>5.2842000000000002</v>
      </c>
      <c r="L141" s="181">
        <v>0.13120000000000001</v>
      </c>
      <c r="M141" s="185">
        <v>11.8871</v>
      </c>
      <c r="N141" s="183">
        <v>12.955399999999999</v>
      </c>
      <c r="O141" s="180">
        <v>7.4623999999999997</v>
      </c>
      <c r="P141" s="180">
        <v>5.3598999999999997</v>
      </c>
      <c r="Q141" s="181">
        <v>0.1331</v>
      </c>
      <c r="R141" s="182">
        <v>12.0617</v>
      </c>
      <c r="S141" s="152"/>
      <c r="T141" s="145"/>
      <c r="U141" s="145"/>
      <c r="Z141" s="145"/>
    </row>
    <row r="142" spans="1:26">
      <c r="A142" s="92">
        <v>2024</v>
      </c>
      <c r="B142" s="92" t="s">
        <v>10</v>
      </c>
      <c r="C142" s="160">
        <v>810.67</v>
      </c>
      <c r="D142" s="165">
        <v>12.267799999999999</v>
      </c>
      <c r="E142" s="162">
        <v>7.0903999999999998</v>
      </c>
      <c r="F142" s="162">
        <v>5.0327999999999999</v>
      </c>
      <c r="G142" s="163">
        <v>0.14460000000000001</v>
      </c>
      <c r="H142" s="176">
        <v>11.5701</v>
      </c>
      <c r="I142" s="165">
        <v>12.442</v>
      </c>
      <c r="J142" s="162">
        <v>7.1909999999999998</v>
      </c>
      <c r="K142" s="162">
        <v>5.1043000000000003</v>
      </c>
      <c r="L142" s="163">
        <v>0.1467</v>
      </c>
      <c r="M142" s="176">
        <v>11.7346</v>
      </c>
      <c r="N142" s="165">
        <v>12.617100000000001</v>
      </c>
      <c r="O142" s="162">
        <v>7.2923</v>
      </c>
      <c r="P142" s="162">
        <v>5.1760999999999999</v>
      </c>
      <c r="Q142" s="186">
        <v>0.1487</v>
      </c>
      <c r="R142" s="176">
        <v>11.9031</v>
      </c>
      <c r="S142" s="151"/>
      <c r="T142" s="145"/>
      <c r="U142" s="145"/>
      <c r="Z142" s="145"/>
    </row>
    <row r="143" spans="1:26">
      <c r="A143" s="92">
        <v>2024</v>
      </c>
      <c r="B143" s="92" t="s">
        <v>11</v>
      </c>
      <c r="C143" s="160">
        <v>816.57</v>
      </c>
      <c r="D143" s="165">
        <v>12.409599999999999</v>
      </c>
      <c r="E143" s="162">
        <v>6.8201999999999998</v>
      </c>
      <c r="F143" s="162">
        <v>5.4561000000000002</v>
      </c>
      <c r="G143" s="163">
        <v>0.1333</v>
      </c>
      <c r="H143" s="176">
        <v>11.633800000000001</v>
      </c>
      <c r="I143" s="165">
        <v>12.585699999999999</v>
      </c>
      <c r="J143" s="162">
        <v>6.9169</v>
      </c>
      <c r="K143" s="162">
        <v>5.5335999999999999</v>
      </c>
      <c r="L143" s="163">
        <v>0.13519999999999999</v>
      </c>
      <c r="M143" s="176">
        <v>11.799200000000001</v>
      </c>
      <c r="N143" s="165">
        <v>12.7629</v>
      </c>
      <c r="O143" s="162">
        <v>7.0143000000000004</v>
      </c>
      <c r="P143" s="162">
        <v>5.6115000000000004</v>
      </c>
      <c r="Q143" s="163">
        <v>0.1371</v>
      </c>
      <c r="R143" s="176">
        <v>11.9689</v>
      </c>
      <c r="S143" s="151"/>
      <c r="T143" s="145"/>
      <c r="U143" s="145"/>
      <c r="Z143" s="145"/>
    </row>
    <row r="144" spans="1:26">
      <c r="A144" s="92">
        <v>2024</v>
      </c>
      <c r="B144" s="92" t="s">
        <v>35</v>
      </c>
      <c r="C144" s="160">
        <v>782.16</v>
      </c>
      <c r="D144" s="165">
        <v>11.5829</v>
      </c>
      <c r="E144" s="162">
        <v>6.5248999999999997</v>
      </c>
      <c r="F144" s="162">
        <v>4.923</v>
      </c>
      <c r="G144" s="163">
        <v>0.13500000000000001</v>
      </c>
      <c r="H144" s="176">
        <v>11.114800000000001</v>
      </c>
      <c r="I144" s="165">
        <v>11.747299999999999</v>
      </c>
      <c r="J144" s="162">
        <v>6.6174999999999997</v>
      </c>
      <c r="K144" s="162">
        <v>4.9928999999999997</v>
      </c>
      <c r="L144" s="163">
        <v>0.13689999999999999</v>
      </c>
      <c r="M144" s="176">
        <v>11.2728</v>
      </c>
      <c r="N144" s="165">
        <v>11.912699999999999</v>
      </c>
      <c r="O144" s="162">
        <v>6.7106000000000003</v>
      </c>
      <c r="P144" s="162">
        <v>5.0632000000000001</v>
      </c>
      <c r="Q144" s="163">
        <v>0.1389</v>
      </c>
      <c r="R144" s="176">
        <v>11.4339</v>
      </c>
      <c r="S144" s="151"/>
      <c r="T144" s="145"/>
      <c r="U144" s="145"/>
      <c r="Z144" s="145"/>
    </row>
    <row r="145" spans="1:26">
      <c r="A145" s="92">
        <v>2024</v>
      </c>
      <c r="B145" s="92" t="s">
        <v>17</v>
      </c>
      <c r="C145" s="160">
        <v>751.87</v>
      </c>
      <c r="D145" s="165">
        <v>10.8553</v>
      </c>
      <c r="E145" s="162">
        <v>5.8048999999999999</v>
      </c>
      <c r="F145" s="162">
        <v>4.9226000000000001</v>
      </c>
      <c r="G145" s="163">
        <v>0.1278</v>
      </c>
      <c r="H145" s="176">
        <v>10.3627</v>
      </c>
      <c r="I145" s="165">
        <v>11.009399999999999</v>
      </c>
      <c r="J145" s="162">
        <v>5.8874000000000004</v>
      </c>
      <c r="K145" s="162">
        <v>4.9923999999999999</v>
      </c>
      <c r="L145" s="163">
        <v>0.12959999999999999</v>
      </c>
      <c r="M145" s="182">
        <v>10.51</v>
      </c>
      <c r="N145" s="165">
        <v>11.164400000000001</v>
      </c>
      <c r="O145" s="162">
        <v>5.9702999999999999</v>
      </c>
      <c r="P145" s="162">
        <v>5.0627000000000004</v>
      </c>
      <c r="Q145" s="163">
        <v>0.13139999999999999</v>
      </c>
      <c r="R145" s="176">
        <v>10.6607</v>
      </c>
      <c r="S145" s="151"/>
      <c r="T145" s="145"/>
      <c r="U145" s="145"/>
      <c r="Z145" s="145"/>
    </row>
    <row r="146" spans="1:26">
      <c r="A146" s="92">
        <v>2024</v>
      </c>
      <c r="B146" s="92" t="s">
        <v>13</v>
      </c>
      <c r="C146" s="67">
        <v>760.08</v>
      </c>
      <c r="D146" s="96">
        <v>11.0525</v>
      </c>
      <c r="E146" s="69">
        <v>5.6962999999999999</v>
      </c>
      <c r="F146" s="69">
        <v>5.2363</v>
      </c>
      <c r="G146" s="97">
        <v>0.11990000000000001</v>
      </c>
      <c r="H146" s="130">
        <v>10.4869</v>
      </c>
      <c r="I146" s="68">
        <v>11.2094</v>
      </c>
      <c r="J146" s="69">
        <v>5.7771999999999997</v>
      </c>
      <c r="K146" s="69">
        <v>5.3106</v>
      </c>
      <c r="L146" s="97">
        <v>0.1216</v>
      </c>
      <c r="M146" s="130">
        <v>10.635999999999999</v>
      </c>
      <c r="N146" s="96">
        <v>11.3672</v>
      </c>
      <c r="O146" s="69">
        <v>5.8585000000000003</v>
      </c>
      <c r="P146" s="69">
        <v>5.3853999999999997</v>
      </c>
      <c r="Q146" s="97">
        <v>0.12330000000000001</v>
      </c>
      <c r="R146" s="130">
        <v>10.7888</v>
      </c>
      <c r="S146" s="145"/>
      <c r="T146" s="145"/>
      <c r="U146" s="145"/>
      <c r="Z146" s="145"/>
    </row>
    <row r="147" spans="1:26" ht="15" thickBot="1">
      <c r="A147" s="98">
        <v>2024</v>
      </c>
      <c r="B147" s="98" t="s">
        <v>14</v>
      </c>
      <c r="C147" s="75">
        <v>753.39</v>
      </c>
      <c r="D147" s="99">
        <v>10.8918</v>
      </c>
      <c r="E147" s="77">
        <v>5.4814999999999996</v>
      </c>
      <c r="F147" s="77">
        <v>5.3036000000000003</v>
      </c>
      <c r="G147" s="100">
        <v>0.1067</v>
      </c>
      <c r="H147" s="131">
        <v>9.9839000000000002</v>
      </c>
      <c r="I147" s="76">
        <v>11.0464</v>
      </c>
      <c r="J147" s="77">
        <v>5.5594000000000001</v>
      </c>
      <c r="K147" s="77">
        <v>5.3788</v>
      </c>
      <c r="L147" s="100">
        <v>0.1082</v>
      </c>
      <c r="M147" s="131">
        <v>10.125999999999999</v>
      </c>
      <c r="N147" s="99">
        <v>11.2019</v>
      </c>
      <c r="O147" s="77">
        <v>5.6375999999999999</v>
      </c>
      <c r="P147" s="77">
        <v>5.4546000000000001</v>
      </c>
      <c r="Q147" s="100">
        <v>0.10970000000000001</v>
      </c>
      <c r="R147" s="131">
        <v>10.2736</v>
      </c>
      <c r="S147" s="145"/>
      <c r="T147" s="145"/>
      <c r="U147" s="145"/>
      <c r="Z147" s="145"/>
    </row>
    <row r="148" spans="1:26">
      <c r="A148" s="92">
        <v>2025</v>
      </c>
      <c r="B148" s="92" t="s">
        <v>4</v>
      </c>
      <c r="C148" s="67">
        <v>792.65</v>
      </c>
      <c r="D148" s="68">
        <v>11.1891</v>
      </c>
      <c r="E148" s="69">
        <v>5.4871999999999996</v>
      </c>
      <c r="F148" s="69">
        <v>5.5883000000000003</v>
      </c>
      <c r="G148" s="97">
        <v>0.11360000000000001</v>
      </c>
      <c r="H148" s="136">
        <v>10.024800000000001</v>
      </c>
      <c r="I148" s="68">
        <v>11.3871</v>
      </c>
      <c r="J148" s="69">
        <v>5.5842999999999998</v>
      </c>
      <c r="K148" s="69">
        <v>5.6871999999999998</v>
      </c>
      <c r="L148" s="97">
        <v>0.11559999999999999</v>
      </c>
      <c r="M148" s="136">
        <v>10.2065</v>
      </c>
      <c r="N148" s="68">
        <v>11.598000000000001</v>
      </c>
      <c r="O148" s="69">
        <v>5.6878000000000002</v>
      </c>
      <c r="P148" s="69">
        <v>5.7925000000000004</v>
      </c>
      <c r="Q148" s="97">
        <v>0.1177</v>
      </c>
      <c r="R148" s="130">
        <v>10.406499999999999</v>
      </c>
    </row>
    <row r="149" spans="1:26">
      <c r="A149" s="92">
        <v>2025</v>
      </c>
      <c r="B149" s="92" t="s">
        <v>36</v>
      </c>
      <c r="C149" s="160">
        <v>804.36</v>
      </c>
      <c r="D149" s="165">
        <v>11.455</v>
      </c>
      <c r="E149" s="162">
        <v>5.9093999999999998</v>
      </c>
      <c r="F149" s="162">
        <v>5.4238999999999997</v>
      </c>
      <c r="G149" s="163">
        <v>0.1217</v>
      </c>
      <c r="H149" s="197">
        <v>10.022500000000001</v>
      </c>
      <c r="I149" s="165">
        <v>11.6578</v>
      </c>
      <c r="J149" s="162">
        <v>6.0140000000000002</v>
      </c>
      <c r="K149" s="162">
        <v>5.5198999999999998</v>
      </c>
      <c r="L149" s="163">
        <v>0.1239</v>
      </c>
      <c r="M149" s="128">
        <v>10.205</v>
      </c>
      <c r="N149" s="165">
        <v>11.8736</v>
      </c>
      <c r="O149" s="162">
        <v>6.1253000000000002</v>
      </c>
      <c r="P149" s="162">
        <v>5.6220999999999997</v>
      </c>
      <c r="Q149" s="163">
        <v>0.12620000000000001</v>
      </c>
      <c r="R149" s="128">
        <v>10.407</v>
      </c>
    </row>
    <row r="150" spans="1:26">
      <c r="A150" s="92">
        <v>2025</v>
      </c>
      <c r="B150" s="92" t="s">
        <v>6</v>
      </c>
      <c r="C150" s="160">
        <v>787.15</v>
      </c>
      <c r="D150" s="161">
        <v>11.0642</v>
      </c>
      <c r="E150" s="162">
        <v>5.9039000000000001</v>
      </c>
      <c r="F150" s="162">
        <v>5.0293000000000001</v>
      </c>
      <c r="G150" s="163">
        <v>0.13100000000000001</v>
      </c>
      <c r="H150" s="197">
        <v>10.0016</v>
      </c>
      <c r="I150" s="165">
        <v>11.26</v>
      </c>
      <c r="J150" s="162">
        <v>6.0082000000000004</v>
      </c>
      <c r="K150" s="162">
        <v>5.1184000000000003</v>
      </c>
      <c r="L150" s="163">
        <v>0.13339999999999999</v>
      </c>
      <c r="M150" s="199">
        <v>10.182600000000001</v>
      </c>
      <c r="N150" s="161">
        <v>11.468500000000001</v>
      </c>
      <c r="O150" s="162">
        <v>6.1196000000000002</v>
      </c>
      <c r="P150" s="162">
        <v>5.2130999999999998</v>
      </c>
      <c r="Q150" s="163">
        <v>0.1358</v>
      </c>
      <c r="R150" s="197">
        <v>10.3813</v>
      </c>
    </row>
    <row r="151" spans="1:26">
      <c r="A151" s="92">
        <v>2025</v>
      </c>
      <c r="B151" s="92" t="s">
        <v>7</v>
      </c>
      <c r="C151" s="178">
        <v>754.06</v>
      </c>
      <c r="D151" s="179">
        <v>11.392799999999999</v>
      </c>
      <c r="E151" s="180">
        <v>6.1280000000000001</v>
      </c>
      <c r="F151" s="180">
        <v>5.1132999999999997</v>
      </c>
      <c r="G151" s="181">
        <v>0.1515</v>
      </c>
      <c r="H151" s="128">
        <v>10.235900000000001</v>
      </c>
      <c r="I151" s="183">
        <v>11.5944</v>
      </c>
      <c r="J151" s="180">
        <v>6.2363999999999997</v>
      </c>
      <c r="K151" s="180">
        <v>5.2038000000000002</v>
      </c>
      <c r="L151" s="181">
        <v>0.1542</v>
      </c>
      <c r="M151" s="128">
        <v>10.421099999999999</v>
      </c>
      <c r="N151" s="183">
        <v>11.809200000000001</v>
      </c>
      <c r="O151" s="180">
        <v>6.3518999999999997</v>
      </c>
      <c r="P151" s="180">
        <v>5.3002000000000002</v>
      </c>
      <c r="Q151" s="181">
        <v>0.15709999999999999</v>
      </c>
      <c r="R151" s="128">
        <v>10.6249</v>
      </c>
    </row>
    <row r="152" spans="1:26">
      <c r="A152" s="92">
        <v>2025</v>
      </c>
      <c r="B152" s="92" t="s">
        <v>8</v>
      </c>
      <c r="C152" s="160">
        <v>746.36</v>
      </c>
      <c r="D152" s="161">
        <v>11.1996</v>
      </c>
      <c r="E152" s="162">
        <v>5.4901999999999997</v>
      </c>
      <c r="F152" s="162">
        <v>5.5683999999999996</v>
      </c>
      <c r="G152" s="163">
        <v>0.14099999999999999</v>
      </c>
      <c r="H152" s="197">
        <v>10.2057</v>
      </c>
      <c r="I152" s="165">
        <v>11.3978</v>
      </c>
      <c r="J152" s="162">
        <v>5.5872999999999999</v>
      </c>
      <c r="K152" s="162">
        <v>5.6669999999999998</v>
      </c>
      <c r="L152" s="163">
        <v>0.14349999999999999</v>
      </c>
      <c r="M152" s="199">
        <v>10.39</v>
      </c>
      <c r="N152" s="161">
        <v>11.6089</v>
      </c>
      <c r="O152" s="162">
        <v>5.6906999999999996</v>
      </c>
      <c r="P152" s="162">
        <v>5.7720000000000002</v>
      </c>
      <c r="Q152" s="163">
        <v>0.1462</v>
      </c>
      <c r="R152" s="197">
        <v>10.591799999999999</v>
      </c>
    </row>
    <row r="153" spans="1:26">
      <c r="A153" s="92">
        <v>2025</v>
      </c>
      <c r="B153" s="92" t="s">
        <v>9</v>
      </c>
      <c r="C153" s="178">
        <v>720.89</v>
      </c>
      <c r="D153" s="180">
        <v>10.560600000000001</v>
      </c>
      <c r="E153" s="180">
        <v>4.5834000000000001</v>
      </c>
      <c r="F153" s="180">
        <v>5.8617999999999997</v>
      </c>
      <c r="G153" s="181">
        <v>0.1154</v>
      </c>
      <c r="H153" s="198">
        <v>9.7802000000000007</v>
      </c>
      <c r="I153" s="183">
        <v>10.747400000000001</v>
      </c>
      <c r="J153" s="180">
        <v>4.6643999999999997</v>
      </c>
      <c r="K153" s="180">
        <v>5.9654999999999996</v>
      </c>
      <c r="L153" s="181">
        <v>0.11749999999999999</v>
      </c>
      <c r="M153" s="132">
        <v>9.9563000000000006</v>
      </c>
      <c r="N153" s="183">
        <v>10.9465</v>
      </c>
      <c r="O153" s="180">
        <v>4.7508999999999997</v>
      </c>
      <c r="P153" s="180">
        <v>6.0759999999999996</v>
      </c>
      <c r="Q153" s="181">
        <v>0.1196</v>
      </c>
      <c r="R153" s="128">
        <v>10.1488</v>
      </c>
    </row>
    <row r="154" spans="1:26">
      <c r="A154" s="92">
        <v>2025</v>
      </c>
      <c r="B154" s="92" t="s">
        <v>10</v>
      </c>
      <c r="C154" s="160">
        <v>694.67</v>
      </c>
      <c r="D154" s="165">
        <v>9.7561999999999998</v>
      </c>
      <c r="E154" s="162">
        <v>4.1536999999999997</v>
      </c>
      <c r="F154" s="162">
        <v>5.4798999999999998</v>
      </c>
      <c r="G154" s="163">
        <v>0.1226</v>
      </c>
      <c r="H154" s="197">
        <v>9.1347000000000005</v>
      </c>
      <c r="I154" s="165">
        <v>9.9337999999999997</v>
      </c>
      <c r="J154" s="162">
        <v>4.2293000000000003</v>
      </c>
      <c r="K154" s="162">
        <v>5.5796999999999999</v>
      </c>
      <c r="L154" s="163">
        <v>0.12479999999999999</v>
      </c>
      <c r="M154" s="197">
        <v>9.3043999999999993</v>
      </c>
      <c r="N154" s="165">
        <v>10.1233</v>
      </c>
      <c r="O154" s="162">
        <v>4.3099999999999996</v>
      </c>
      <c r="P154" s="162">
        <v>5.6860999999999997</v>
      </c>
      <c r="Q154" s="186">
        <v>0.12720000000000001</v>
      </c>
      <c r="R154" s="197">
        <v>9.4893000000000001</v>
      </c>
    </row>
    <row r="155" spans="1:26">
      <c r="A155" s="92">
        <v>2025</v>
      </c>
      <c r="B155" s="92" t="s">
        <v>11</v>
      </c>
      <c r="C155" s="160">
        <v>707.39</v>
      </c>
      <c r="D155" s="165">
        <v>10.0707</v>
      </c>
      <c r="E155" s="162">
        <v>4.3063000000000002</v>
      </c>
      <c r="F155" s="162">
        <v>5.6386000000000003</v>
      </c>
      <c r="G155" s="163">
        <v>0.1258</v>
      </c>
      <c r="H155" s="197">
        <v>9.3932000000000002</v>
      </c>
      <c r="I155" s="165">
        <v>10.254</v>
      </c>
      <c r="J155" s="162">
        <v>4.3845999999999998</v>
      </c>
      <c r="K155" s="162">
        <v>5.7412999999999998</v>
      </c>
      <c r="L155" s="163">
        <v>0.12809999999999999</v>
      </c>
      <c r="M155" s="197">
        <v>9.5677000000000003</v>
      </c>
      <c r="N155" s="165">
        <v>10.4496</v>
      </c>
      <c r="O155" s="162">
        <v>4.4682000000000004</v>
      </c>
      <c r="P155" s="162">
        <v>5.8507999999999996</v>
      </c>
      <c r="Q155" s="163">
        <v>0.13059999999999999</v>
      </c>
      <c r="R155" s="197">
        <v>9.7578999999999994</v>
      </c>
    </row>
    <row r="156" spans="1:26">
      <c r="A156" s="92">
        <v>2025</v>
      </c>
      <c r="B156" s="92" t="s">
        <v>35</v>
      </c>
      <c r="C156" s="160">
        <v>721.25</v>
      </c>
      <c r="D156" s="165">
        <v>10.4133</v>
      </c>
      <c r="E156" s="162">
        <v>4.2668999999999997</v>
      </c>
      <c r="F156" s="162">
        <v>6.0138999999999996</v>
      </c>
      <c r="G156" s="163">
        <v>0.13250000000000001</v>
      </c>
      <c r="H156" s="197">
        <v>9.8697999999999997</v>
      </c>
      <c r="I156" s="165">
        <v>10.6029</v>
      </c>
      <c r="J156" s="162">
        <v>4.3445999999999998</v>
      </c>
      <c r="K156" s="162">
        <v>6.1234000000000002</v>
      </c>
      <c r="L156" s="163">
        <v>0.13489999999999999</v>
      </c>
      <c r="M156" s="197">
        <v>10.052199999999999</v>
      </c>
      <c r="N156" s="165">
        <v>10.805099999999999</v>
      </c>
      <c r="O156" s="162">
        <v>4.4275000000000002</v>
      </c>
      <c r="P156" s="162">
        <v>6.2401</v>
      </c>
      <c r="Q156" s="163">
        <v>0.13750000000000001</v>
      </c>
      <c r="R156" s="197">
        <v>10.2498</v>
      </c>
    </row>
    <row r="157" spans="1:26">
      <c r="A157" s="92">
        <v>2025</v>
      </c>
      <c r="B157" s="92" t="s">
        <v>17</v>
      </c>
      <c r="C157" s="160">
        <v>720.93</v>
      </c>
      <c r="D157" s="165">
        <v>10.5054</v>
      </c>
      <c r="E157" s="162">
        <v>4.0797999999999996</v>
      </c>
      <c r="F157" s="162">
        <v>6.1894</v>
      </c>
      <c r="G157" s="163">
        <v>0.13619999999999999</v>
      </c>
      <c r="H157" s="197">
        <v>9.8175000000000008</v>
      </c>
      <c r="I157" s="165">
        <v>10.594799999999999</v>
      </c>
      <c r="J157" s="162">
        <v>4.1539999999999999</v>
      </c>
      <c r="K157" s="162">
        <v>6.3021000000000003</v>
      </c>
      <c r="L157" s="163">
        <v>0.13869999999999999</v>
      </c>
      <c r="M157" s="128">
        <v>9.9991000000000003</v>
      </c>
      <c r="N157" s="165">
        <v>10.796900000000001</v>
      </c>
      <c r="O157" s="162">
        <v>4.2333999999999996</v>
      </c>
      <c r="P157" s="162">
        <v>6.4222000000000001</v>
      </c>
      <c r="Q157" s="163">
        <v>0.14130000000000001</v>
      </c>
      <c r="R157" s="197">
        <v>10.196199999999999</v>
      </c>
    </row>
    <row r="158" spans="1:26">
      <c r="A158" s="92">
        <v>2025</v>
      </c>
      <c r="B158" s="92" t="s">
        <v>13</v>
      </c>
      <c r="C158" s="67">
        <v>713.43</v>
      </c>
      <c r="D158" s="96">
        <v>10.220000000000001</v>
      </c>
      <c r="E158" s="69">
        <v>3.7930999999999999</v>
      </c>
      <c r="F158" s="69">
        <v>6.3042999999999996</v>
      </c>
      <c r="G158" s="97">
        <v>0.1226</v>
      </c>
      <c r="H158" s="130">
        <v>9.5373999999999999</v>
      </c>
      <c r="I158" s="68">
        <v>10.406000000000001</v>
      </c>
      <c r="J158" s="69">
        <v>3.8620999999999999</v>
      </c>
      <c r="K158" s="69">
        <v>6.4191000000000003</v>
      </c>
      <c r="L158" s="97">
        <v>0.12479999999999999</v>
      </c>
      <c r="M158" s="130">
        <v>9.7144999999999992</v>
      </c>
      <c r="N158" s="96">
        <v>10.6045</v>
      </c>
      <c r="O158" s="69">
        <v>3.9358</v>
      </c>
      <c r="P158" s="69">
        <v>6.5415000000000001</v>
      </c>
      <c r="Q158" s="97">
        <v>0.12720000000000001</v>
      </c>
      <c r="R158" s="130">
        <v>9.9074000000000009</v>
      </c>
    </row>
    <row r="159" spans="1:26" ht="15" thickBot="1">
      <c r="A159" s="98">
        <v>2025</v>
      </c>
      <c r="B159" s="98" t="s">
        <v>14</v>
      </c>
      <c r="C159" s="75">
        <v>727.89</v>
      </c>
      <c r="D159" s="76">
        <v>10.577400000000001</v>
      </c>
      <c r="E159" s="77">
        <v>3.9474999999999998</v>
      </c>
      <c r="F159" s="77">
        <v>6.4985999999999997</v>
      </c>
      <c r="G159" s="100">
        <v>0.1313</v>
      </c>
      <c r="H159" s="138">
        <v>9.5554000000000006</v>
      </c>
      <c r="I159" s="76">
        <v>10.77</v>
      </c>
      <c r="J159" s="77">
        <v>4.0194000000000001</v>
      </c>
      <c r="K159" s="77">
        <v>6.6169000000000002</v>
      </c>
      <c r="L159" s="100">
        <v>0.13370000000000001</v>
      </c>
      <c r="M159" s="138">
        <v>9.7344000000000008</v>
      </c>
      <c r="N159" s="76">
        <v>10.9754</v>
      </c>
      <c r="O159" s="77">
        <v>4.0960999999999999</v>
      </c>
      <c r="P159" s="77">
        <v>6.7431000000000001</v>
      </c>
      <c r="Q159" s="100">
        <v>0.13619999999999999</v>
      </c>
      <c r="R159" s="131">
        <v>9.9307999999999996</v>
      </c>
    </row>
    <row r="160" spans="1:26">
      <c r="A160" s="92">
        <v>2026</v>
      </c>
      <c r="B160" s="92" t="s">
        <v>4</v>
      </c>
      <c r="C160" s="67">
        <v>695.56</v>
      </c>
      <c r="D160" s="68">
        <v>9.7782</v>
      </c>
      <c r="E160" s="69">
        <v>3.0550999999999999</v>
      </c>
      <c r="F160" s="69">
        <v>6.6052</v>
      </c>
      <c r="G160" s="97">
        <v>0.1179</v>
      </c>
      <c r="H160" s="136">
        <v>8.8195999999999994</v>
      </c>
      <c r="I160" s="68">
        <v>9.9562000000000008</v>
      </c>
      <c r="J160" s="69">
        <v>3.1107</v>
      </c>
      <c r="K160" s="69">
        <v>6.7253999999999996</v>
      </c>
      <c r="L160" s="97">
        <v>0.1201</v>
      </c>
      <c r="M160" s="136">
        <v>8.9902999999999995</v>
      </c>
      <c r="N160" s="68">
        <v>10.146100000000001</v>
      </c>
      <c r="O160" s="69">
        <v>3.17</v>
      </c>
      <c r="P160" s="69">
        <v>6.8536999999999999</v>
      </c>
      <c r="Q160" s="97">
        <v>0.12239999999999999</v>
      </c>
      <c r="R160" s="130">
        <v>9.1807999999999996</v>
      </c>
    </row>
    <row r="161" spans="1:18">
      <c r="A161" s="92">
        <v>2026</v>
      </c>
      <c r="B161" s="92" t="s">
        <v>36</v>
      </c>
      <c r="C161" s="160">
        <v>641.16</v>
      </c>
      <c r="D161" s="165">
        <v>8.4335000000000004</v>
      </c>
      <c r="E161" s="162">
        <v>2.7528000000000001</v>
      </c>
      <c r="F161" s="162">
        <v>5.5566000000000004</v>
      </c>
      <c r="G161" s="163">
        <v>0.1241</v>
      </c>
      <c r="H161" s="128">
        <v>7.6980000000000004</v>
      </c>
      <c r="I161" s="165">
        <v>8.5869999999999997</v>
      </c>
      <c r="J161" s="162">
        <v>2.8029000000000002</v>
      </c>
      <c r="K161" s="162">
        <v>5.6577000000000002</v>
      </c>
      <c r="L161" s="163">
        <v>0.12640000000000001</v>
      </c>
      <c r="M161" s="128">
        <v>7.8479000000000001</v>
      </c>
      <c r="N161" s="165">
        <v>8.7507999999999999</v>
      </c>
      <c r="O161" s="162">
        <v>2.8563999999999998</v>
      </c>
      <c r="P161" s="162">
        <v>5.7656000000000001</v>
      </c>
      <c r="Q161" s="163">
        <v>0.1288</v>
      </c>
      <c r="R161" s="128">
        <v>8.0159000000000002</v>
      </c>
    </row>
    <row r="162" spans="1:18">
      <c r="A162" s="92">
        <v>2026</v>
      </c>
      <c r="B162" s="92" t="s">
        <v>6</v>
      </c>
      <c r="C162" s="160">
        <v>621.39</v>
      </c>
      <c r="D162" s="161">
        <v>7.9447999999999999</v>
      </c>
      <c r="E162" s="162">
        <v>2.5190999999999999</v>
      </c>
      <c r="F162" s="162">
        <v>5.3197000000000001</v>
      </c>
      <c r="G162" s="163">
        <v>0.106</v>
      </c>
      <c r="H162" s="197">
        <v>7.1135999999999999</v>
      </c>
      <c r="I162" s="165">
        <v>8.0893999999999995</v>
      </c>
      <c r="J162" s="162">
        <v>2.5648</v>
      </c>
      <c r="K162" s="162">
        <v>5.4165999999999999</v>
      </c>
      <c r="L162" s="163">
        <v>0.108</v>
      </c>
      <c r="M162" s="199">
        <v>7.2553000000000001</v>
      </c>
      <c r="N162" s="161">
        <v>8.2437000000000005</v>
      </c>
      <c r="O162" s="162">
        <v>2.6137999999999999</v>
      </c>
      <c r="P162" s="162">
        <v>5.5198999999999998</v>
      </c>
      <c r="Q162" s="163">
        <v>0.11</v>
      </c>
      <c r="R162" s="197">
        <v>7.4165000000000001</v>
      </c>
    </row>
    <row r="163" spans="1:18">
      <c r="A163" s="92">
        <v>2026</v>
      </c>
      <c r="B163" s="92" t="s">
        <v>7</v>
      </c>
      <c r="C163" s="178">
        <v>701.74</v>
      </c>
      <c r="D163" s="179">
        <v>2.5520999999999998</v>
      </c>
      <c r="E163" s="180">
        <v>1.6738999999999999</v>
      </c>
      <c r="F163" s="180">
        <v>0.86</v>
      </c>
      <c r="G163" s="181">
        <v>1.8200000000000001E-2</v>
      </c>
      <c r="H163" s="128">
        <v>2.2744</v>
      </c>
      <c r="I163" s="183">
        <v>2.6076000000000001</v>
      </c>
      <c r="J163" s="180">
        <v>1.7102999999999999</v>
      </c>
      <c r="K163" s="180">
        <v>0.87870000000000004</v>
      </c>
      <c r="L163" s="181">
        <v>1.8599999999999998E-2</v>
      </c>
      <c r="M163" s="128">
        <v>2.3239000000000001</v>
      </c>
      <c r="N163" s="183">
        <v>2.6701000000000001</v>
      </c>
      <c r="O163" s="180">
        <v>1.4608000000000001</v>
      </c>
      <c r="P163" s="180">
        <v>0.89980000000000004</v>
      </c>
      <c r="Q163" s="181">
        <v>1.9E-2</v>
      </c>
      <c r="R163" s="128">
        <v>2.3795999999999999</v>
      </c>
    </row>
    <row r="164" spans="1:18">
      <c r="A164" s="92">
        <v>2026</v>
      </c>
      <c r="B164" s="92" t="s">
        <v>8</v>
      </c>
      <c r="C164" s="160"/>
      <c r="D164" s="161"/>
      <c r="E164" s="162"/>
      <c r="F164" s="162"/>
      <c r="G164" s="163"/>
      <c r="H164" s="197"/>
      <c r="I164" s="165"/>
      <c r="J164" s="162"/>
      <c r="K164" s="162"/>
      <c r="L164" s="163"/>
      <c r="M164" s="199"/>
      <c r="N164" s="161"/>
      <c r="O164" s="162"/>
      <c r="P164" s="162"/>
      <c r="Q164" s="163"/>
      <c r="R164" s="197"/>
    </row>
    <row r="165" spans="1:18">
      <c r="A165" s="92">
        <v>2026</v>
      </c>
      <c r="B165" s="92" t="s">
        <v>9</v>
      </c>
      <c r="C165" s="178"/>
      <c r="D165" s="180"/>
      <c r="E165" s="180"/>
      <c r="F165" s="180"/>
      <c r="G165" s="181"/>
      <c r="H165" s="198"/>
      <c r="I165" s="183"/>
      <c r="J165" s="180"/>
      <c r="K165" s="180"/>
      <c r="L165" s="181"/>
      <c r="M165" s="132"/>
      <c r="N165" s="183"/>
      <c r="O165" s="180"/>
      <c r="P165" s="180"/>
      <c r="Q165" s="181"/>
      <c r="R165" s="128"/>
    </row>
    <row r="166" spans="1:18">
      <c r="A166" s="92">
        <v>2026</v>
      </c>
      <c r="B166" s="92" t="s">
        <v>10</v>
      </c>
      <c r="C166" s="160"/>
      <c r="D166" s="165"/>
      <c r="E166" s="162"/>
      <c r="F166" s="162"/>
      <c r="G166" s="163"/>
      <c r="H166" s="197"/>
      <c r="I166" s="165"/>
      <c r="J166" s="162"/>
      <c r="K166" s="162"/>
      <c r="L166" s="163"/>
      <c r="M166" s="197"/>
      <c r="N166" s="165"/>
      <c r="O166" s="162"/>
      <c r="P166" s="162"/>
      <c r="Q166" s="186"/>
      <c r="R166" s="197"/>
    </row>
    <row r="167" spans="1:18">
      <c r="A167" s="92">
        <v>2026</v>
      </c>
      <c r="B167" s="92" t="s">
        <v>11</v>
      </c>
      <c r="C167" s="160"/>
      <c r="D167" s="165"/>
      <c r="E167" s="162"/>
      <c r="F167" s="162"/>
      <c r="G167" s="163"/>
      <c r="H167" s="197"/>
      <c r="I167" s="165"/>
      <c r="J167" s="162"/>
      <c r="K167" s="162"/>
      <c r="L167" s="163"/>
      <c r="M167" s="197"/>
      <c r="N167" s="165"/>
      <c r="O167" s="162"/>
      <c r="P167" s="162"/>
      <c r="Q167" s="163"/>
      <c r="R167" s="197"/>
    </row>
    <row r="168" spans="1:18">
      <c r="A168" s="92">
        <v>2026</v>
      </c>
      <c r="B168" s="92" t="s">
        <v>35</v>
      </c>
      <c r="C168" s="160"/>
      <c r="D168" s="165"/>
      <c r="E168" s="162"/>
      <c r="F168" s="162"/>
      <c r="G168" s="163"/>
      <c r="H168" s="197"/>
      <c r="I168" s="165"/>
      <c r="J168" s="162"/>
      <c r="K168" s="162"/>
      <c r="L168" s="163"/>
      <c r="M168" s="197"/>
      <c r="N168" s="165"/>
      <c r="O168" s="162"/>
      <c r="P168" s="162"/>
      <c r="Q168" s="163"/>
      <c r="R168" s="197"/>
    </row>
    <row r="169" spans="1:18">
      <c r="A169" s="92">
        <v>2026</v>
      </c>
      <c r="B169" s="92" t="s">
        <v>17</v>
      </c>
      <c r="C169" s="160"/>
      <c r="D169" s="165"/>
      <c r="E169" s="162"/>
      <c r="F169" s="162"/>
      <c r="G169" s="163"/>
      <c r="H169" s="197"/>
      <c r="I169" s="165"/>
      <c r="J169" s="162"/>
      <c r="K169" s="162"/>
      <c r="L169" s="163"/>
      <c r="M169" s="128"/>
      <c r="N169" s="165"/>
      <c r="O169" s="162"/>
      <c r="P169" s="162"/>
      <c r="Q169" s="163"/>
      <c r="R169" s="197"/>
    </row>
    <row r="170" spans="1:18">
      <c r="A170" s="92">
        <v>2026</v>
      </c>
      <c r="B170" s="92" t="s">
        <v>13</v>
      </c>
      <c r="C170" s="67"/>
      <c r="D170" s="96"/>
      <c r="E170" s="69"/>
      <c r="F170" s="69"/>
      <c r="G170" s="97"/>
      <c r="H170" s="130"/>
      <c r="I170" s="68"/>
      <c r="J170" s="69"/>
      <c r="K170" s="69"/>
      <c r="L170" s="97"/>
      <c r="M170" s="130"/>
      <c r="N170" s="96"/>
      <c r="O170" s="69"/>
      <c r="P170" s="69"/>
      <c r="Q170" s="97"/>
      <c r="R170" s="130"/>
    </row>
    <row r="171" spans="1:18" ht="15" thickBot="1">
      <c r="A171" s="98">
        <v>2026</v>
      </c>
      <c r="B171" s="98" t="s">
        <v>14</v>
      </c>
      <c r="C171" s="75"/>
      <c r="D171" s="76"/>
      <c r="E171" s="77"/>
      <c r="F171" s="77"/>
      <c r="G171" s="100"/>
      <c r="H171" s="138"/>
      <c r="I171" s="76"/>
      <c r="J171" s="77"/>
      <c r="K171" s="77"/>
      <c r="L171" s="100"/>
      <c r="M171" s="138"/>
      <c r="N171" s="76"/>
      <c r="O171" s="77"/>
      <c r="P171" s="77"/>
      <c r="Q171" s="100"/>
      <c r="R171" s="131"/>
    </row>
  </sheetData>
  <mergeCells count="3">
    <mergeCell ref="D1:G1"/>
    <mergeCell ref="I1:L1"/>
    <mergeCell ref="N1:Q1"/>
  </mergeCells>
  <pageMargins left="0.7" right="0.7" top="0.75" bottom="0.75" header="0.3" footer="0.3"/>
  <pageSetup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1C64-641E-41B7-9C32-D12D50DB4E31}">
  <dimension ref="A1:AA49"/>
  <sheetViews>
    <sheetView topLeftCell="A28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2014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0">
        <v>1.1900000000000001E-3</v>
      </c>
      <c r="C4" s="205"/>
      <c r="D4" s="205" t="s">
        <v>4</v>
      </c>
      <c r="E4" s="204">
        <v>489.2</v>
      </c>
      <c r="F4" s="3" t="s">
        <v>20</v>
      </c>
      <c r="G4" s="187">
        <v>4.5030000000000001</v>
      </c>
      <c r="H4" s="188">
        <v>4.3197000000000001</v>
      </c>
      <c r="I4" s="188">
        <v>0.1119</v>
      </c>
      <c r="J4" s="188">
        <v>7.1400000000000005E-2</v>
      </c>
      <c r="K4" s="19"/>
      <c r="L4" s="28">
        <v>2014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489.2</v>
      </c>
      <c r="P4" s="23" cm="1">
        <f t="array" aca="1" ref="P4" ca="1">IF(INDIRECT(ADDRESS(ROW()*3-ROW($L$4)-ROW($F$4),COLUMN(G$3)))=0,"",INDIRECT(ADDRESS(ROW()*3-ROW($L$4)-ROW($F$4),COLUMN(G$3))))</f>
        <v>4.5030000000000001</v>
      </c>
      <c r="Q4" s="23" cm="1">
        <f t="array" aca="1" ref="Q4" ca="1">IF(INDIRECT(ADDRESS(ROW()*3-ROW($L$4)-ROW($F$4),COLUMN(H$3)))=0,"",INDIRECT(ADDRESS(ROW()*3-ROW($L$4)-ROW($F$4),COLUMN(H$3))))</f>
        <v>4.3197000000000001</v>
      </c>
      <c r="R4" s="23" cm="1">
        <f t="array" aca="1" ref="R4" ca="1">IF(INDIRECT(ADDRESS(ROW()*3-ROW($L$4)-ROW($F$4),COLUMN(I$3)))=0,"",INDIRECT(ADDRESS(ROW()*3-ROW($L$4)-ROW($F$4),COLUMN(I$3))))</f>
        <v>0.1119</v>
      </c>
      <c r="S4" s="23" cm="1">
        <f t="array" aca="1" ref="S4" ca="1">IF(INDIRECT(ADDRESS(ROW()*3-ROW($L$4)-ROW($F$4),COLUMN(J$3)))=0,"",INDIRECT(ADDRESS(ROW()*3-ROW($L$4)-ROW($F$4),COLUMN(J$3))))</f>
        <v>7.1400000000000005E-2</v>
      </c>
      <c r="T4" s="68" cm="1">
        <f t="array" aca="1" ref="T4" ca="1">IF(INDIRECT(ADDRESS(ROW()*3-ROW($L$4)-ROW($F$4)+1,COLUMN(G$3)))=0,"",INDIRECT(ADDRESS(ROW()*3-ROW($L$4)-ROW($F$4)+1,COLUMN(G$3))))</f>
        <v>4.5030000000000001</v>
      </c>
      <c r="U4" s="68" cm="1">
        <f t="array" aca="1" ref="U4" ca="1">IF(INDIRECT(ADDRESS(ROW()*3-ROW($L$4)-ROW($F$4)+1,COLUMN(H$3)))=0,"",INDIRECT(ADDRESS(ROW()*3-ROW($L$4)-ROW($F$4)+1,COLUMN(H$3))))</f>
        <v>4.3197000000000001</v>
      </c>
      <c r="V4" s="68" cm="1">
        <f t="array" aca="1" ref="V4" ca="1">IF(INDIRECT(ADDRESS(ROW()*3-ROW($L$4)-ROW($F$4)+1,COLUMN(I$3)))=0,"",INDIRECT(ADDRESS(ROW()*3-ROW($L$4)-ROW($F$4)+1,COLUMN(I$3))))</f>
        <v>0.1119</v>
      </c>
      <c r="W4" s="68" cm="1">
        <f t="array" aca="1" ref="W4" ca="1">IF(INDIRECT(ADDRESS(ROW()*3-ROW($L$4)-ROW($F$4)+1,COLUMN(J$3)))=0,"",INDIRECT(ADDRESS(ROW()*3-ROW($L$4)-ROW($F$4)+1,COLUMN(J$3))))</f>
        <v>7.1400000000000005E-2</v>
      </c>
      <c r="X4" s="23" cm="1">
        <f t="array" aca="1" ref="X4" ca="1">IF(INDIRECT(ADDRESS(ROW()*3-ROW($L$4)-ROW($F$4),COLUMN(G$3)))=0,"",INDIRECT(ADDRESS(ROW()*3-ROW($L$4)-ROW($F$4)+2,COLUMN(G$3))))</f>
        <v>4.5030000000000001</v>
      </c>
      <c r="Y4" s="23" cm="1">
        <f t="array" aca="1" ref="Y4" ca="1">IF(INDIRECT(ADDRESS(ROW()*3-ROW($L$4)-ROW($F$4),COLUMN(H$3)))=0,"",INDIRECT(ADDRESS(ROW()*3-ROW($L$4)-ROW($F$4)+2,COLUMN(H$3))))</f>
        <v>4.3197000000000001</v>
      </c>
      <c r="Z4" s="23" cm="1">
        <f t="array" aca="1" ref="Z4" ca="1">IF(INDIRECT(ADDRESS(ROW()*3-ROW($L$4)-ROW($F$4),COLUMN(I$3)))=0,"",INDIRECT(ADDRESS(ROW()*3-ROW($L$4)-ROW($F$4)+2,COLUMN(I$3))))</f>
        <v>0.1119</v>
      </c>
      <c r="AA4" s="23" cm="1">
        <f t="array" aca="1" ref="AA4" ca="1">IF(INDIRECT(ADDRESS(ROW()*3-ROW($L$4)-ROW($F$4),COLUMN(J$3)))=0,"",INDIRECT(ADDRESS(ROW()*3-ROW($L$4)-ROW($F$4)+2,COLUMN(J$3))))</f>
        <v>7.1400000000000005E-2</v>
      </c>
    </row>
    <row r="5" spans="1:27" ht="15" thickBot="1">
      <c r="A5" s="3" t="s">
        <v>21</v>
      </c>
      <c r="B5" s="40">
        <v>1.1900000000000001E-3</v>
      </c>
      <c r="C5" s="205"/>
      <c r="D5" s="205"/>
      <c r="E5" s="204"/>
      <c r="F5" s="3" t="s">
        <v>21</v>
      </c>
      <c r="G5" s="187">
        <v>4.5030000000000001</v>
      </c>
      <c r="H5" s="188">
        <v>4.3197000000000001</v>
      </c>
      <c r="I5" s="188">
        <v>0.1119</v>
      </c>
      <c r="J5" s="188">
        <v>7.1400000000000005E-2</v>
      </c>
      <c r="K5" s="19"/>
      <c r="L5" s="28">
        <v>2014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503.3</v>
      </c>
      <c r="P5" s="23" cm="1">
        <f t="array" aca="1" ref="P5" ca="1">IF(INDIRECT(ADDRESS(ROW()*3-ROW($L$4)-ROW($F$4),COLUMN(G$3)))=0,"",INDIRECT(ADDRESS(ROW()*3-ROW($L$4)-ROW($F$4),COLUMN(G$3))))</f>
        <v>4.8384999999999998</v>
      </c>
      <c r="Q5" s="23" cm="1">
        <f t="array" aca="1" ref="Q5" ca="1">IF(INDIRECT(ADDRESS(ROW()*3-ROW($L$4)-ROW($F$4),COLUMN(H$3)))=0,"",INDIRECT(ADDRESS(ROW()*3-ROW($L$4)-ROW($F$4),COLUMN(H$3))))</f>
        <v>3.8380999999999998</v>
      </c>
      <c r="R5" s="23" cm="1">
        <f t="array" aca="1" ref="R5" ca="1">IF(INDIRECT(ADDRESS(ROW()*3-ROW($L$4)-ROW($F$4),COLUMN(I$3)))=0,"",INDIRECT(ADDRESS(ROW()*3-ROW($L$4)-ROW($F$4),COLUMN(I$3))))</f>
        <v>9.64E-2</v>
      </c>
      <c r="S5" s="23" cm="1">
        <f t="array" aca="1" ref="S5" ca="1">IF(INDIRECT(ADDRESS(ROW()*3-ROW($L$4)-ROW($F$4),COLUMN(J$3)))=0,"",INDIRECT(ADDRESS(ROW()*3-ROW($L$4)-ROW($F$4),COLUMN(J$3))))</f>
        <v>0.90400000000000003</v>
      </c>
      <c r="T5" s="68" cm="1">
        <f t="array" aca="1" ref="T5" ca="1">IF(INDIRECT(ADDRESS(ROW()*3-ROW($L$4)-ROW($F$4)+1,COLUMN(G$3)))=0,"",INDIRECT(ADDRESS(ROW()*3-ROW($L$4)-ROW($F$4)+1,COLUMN(G$3))))</f>
        <v>4.8384999999999998</v>
      </c>
      <c r="U5" s="68" cm="1">
        <f t="array" aca="1" ref="U5" ca="1">IF(INDIRECT(ADDRESS(ROW()*3-ROW($L$4)-ROW($F$4)+1,COLUMN(H$3)))=0,"",INDIRECT(ADDRESS(ROW()*3-ROW($L$4)-ROW($F$4)+1,COLUMN(H$3))))</f>
        <v>3.8380999999999998</v>
      </c>
      <c r="V5" s="68" cm="1">
        <f t="array" aca="1" ref="V5" ca="1">IF(INDIRECT(ADDRESS(ROW()*3-ROW($L$4)-ROW($F$4)+1,COLUMN(I$3)))=0,"",INDIRECT(ADDRESS(ROW()*3-ROW($L$4)-ROW($F$4)+1,COLUMN(I$3))))</f>
        <v>9.64E-2</v>
      </c>
      <c r="W5" s="68" cm="1">
        <f t="array" aca="1" ref="W5" ca="1">IF(INDIRECT(ADDRESS(ROW()*3-ROW($L$4)-ROW($F$4)+1,COLUMN(J$3)))=0,"",INDIRECT(ADDRESS(ROW()*3-ROW($L$4)-ROW($F$4)+1,COLUMN(J$3))))</f>
        <v>0.90400000000000003</v>
      </c>
      <c r="X5" s="23" cm="1">
        <f t="array" aca="1" ref="X5" ca="1">IF(INDIRECT(ADDRESS(ROW()*3-ROW($L$4)-ROW($F$4),COLUMN(G$3)))=0,"",INDIRECT(ADDRESS(ROW()*3-ROW($L$4)-ROW($F$4)+2,COLUMN(G$3))))</f>
        <v>4.8384999999999998</v>
      </c>
      <c r="Y5" s="23" cm="1">
        <f t="array" aca="1" ref="Y5" ca="1">IF(INDIRECT(ADDRESS(ROW()*3-ROW($L$4)-ROW($F$4),COLUMN(H$3)))=0,"",INDIRECT(ADDRESS(ROW()*3-ROW($L$4)-ROW($F$4)+2,COLUMN(H$3))))</f>
        <v>3.8380999999999998</v>
      </c>
      <c r="Z5" s="23" cm="1">
        <f t="array" aca="1" ref="Z5" ca="1">IF(INDIRECT(ADDRESS(ROW()*3-ROW($L$4)-ROW($F$4),COLUMN(I$3)))=0,"",INDIRECT(ADDRESS(ROW()*3-ROW($L$4)-ROW($F$4)+2,COLUMN(I$3))))</f>
        <v>9.64E-2</v>
      </c>
      <c r="AA5" s="23" cm="1">
        <f t="array" aca="1" ref="AA5" ca="1">IF(INDIRECT(ADDRESS(ROW()*3-ROW($L$4)-ROW($F$4),COLUMN(J$3)))=0,"",INDIRECT(ADDRESS(ROW()*3-ROW($L$4)-ROW($F$4)+2,COLUMN(J$3))))</f>
        <v>0.90400000000000003</v>
      </c>
    </row>
    <row r="6" spans="1:27" ht="15" thickBot="1">
      <c r="A6" s="3" t="s">
        <v>22</v>
      </c>
      <c r="B6" s="40">
        <v>1.1900000000000001E-3</v>
      </c>
      <c r="C6" s="205"/>
      <c r="D6" s="205"/>
      <c r="E6" s="204"/>
      <c r="F6" s="3" t="s">
        <v>22</v>
      </c>
      <c r="G6" s="187">
        <v>4.5030000000000001</v>
      </c>
      <c r="H6" s="188">
        <v>4.3197000000000001</v>
      </c>
      <c r="I6" s="188">
        <v>0.1119</v>
      </c>
      <c r="J6" s="188">
        <v>7.1400000000000005E-2</v>
      </c>
      <c r="K6" s="19"/>
      <c r="L6" s="28">
        <v>2014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494.15</v>
      </c>
      <c r="P6" s="23" cm="1">
        <f t="array" aca="1" ref="P6" ca="1">IF(INDIRECT(ADDRESS(ROW()*3-ROW($L$4)-ROW($F$4),COLUMN(G$3)))=0,"",INDIRECT(ADDRESS(ROW()*3-ROW($L$4)-ROW($F$4),COLUMN(G$3))))</f>
        <v>4.6208</v>
      </c>
      <c r="Q6" s="23" cm="1">
        <f t="array" aca="1" ref="Q6" ca="1">IF(INDIRECT(ADDRESS(ROW()*3-ROW($L$4)-ROW($F$4),COLUMN(H$3)))=0,"",INDIRECT(ADDRESS(ROW()*3-ROW($L$4)-ROW($F$4),COLUMN(H$3))))</f>
        <v>4.3851999999999993</v>
      </c>
      <c r="R6" s="23" cm="1">
        <f t="array" aca="1" ref="R6" ca="1">IF(INDIRECT(ADDRESS(ROW()*3-ROW($L$4)-ROW($F$4),COLUMN(I$3)))=0,"",INDIRECT(ADDRESS(ROW()*3-ROW($L$4)-ROW($F$4),COLUMN(I$3))))</f>
        <v>0.15229999999999999</v>
      </c>
      <c r="S6" s="23" cm="1">
        <f t="array" aca="1" ref="S6" ca="1">IF(INDIRECT(ADDRESS(ROW()*3-ROW($L$4)-ROW($F$4),COLUMN(J$3)))=0,"",INDIRECT(ADDRESS(ROW()*3-ROW($L$4)-ROW($F$4),COLUMN(J$3))))</f>
        <v>8.3299999999999999E-2</v>
      </c>
      <c r="T6" s="68" cm="1">
        <f t="array" aca="1" ref="T6" ca="1">IF(INDIRECT(ADDRESS(ROW()*3-ROW($L$4)-ROW($F$4)+1,COLUMN(G$3)))=0,"",INDIRECT(ADDRESS(ROW()*3-ROW($L$4)-ROW($F$4)+1,COLUMN(G$3))))</f>
        <v>4.6208</v>
      </c>
      <c r="U6" s="68" cm="1">
        <f t="array" aca="1" ref="U6" ca="1">IF(INDIRECT(ADDRESS(ROW()*3-ROW($L$4)-ROW($F$4)+1,COLUMN(H$3)))=0,"",INDIRECT(ADDRESS(ROW()*3-ROW($L$4)-ROW($F$4)+1,COLUMN(H$3))))</f>
        <v>4.3851999999999993</v>
      </c>
      <c r="V6" s="68" cm="1">
        <f t="array" aca="1" ref="V6" ca="1">IF(INDIRECT(ADDRESS(ROW()*3-ROW($L$4)-ROW($F$4)+1,COLUMN(I$3)))=0,"",INDIRECT(ADDRESS(ROW()*3-ROW($L$4)-ROW($F$4)+1,COLUMN(I$3))))</f>
        <v>0.15229999999999999</v>
      </c>
      <c r="W6" s="68" cm="1">
        <f t="array" aca="1" ref="W6" ca="1">IF(INDIRECT(ADDRESS(ROW()*3-ROW($L$4)-ROW($F$4)+1,COLUMN(J$3)))=0,"",INDIRECT(ADDRESS(ROW()*3-ROW($L$4)-ROW($F$4)+1,COLUMN(J$3))))</f>
        <v>8.3299999999999999E-2</v>
      </c>
      <c r="X6" s="23" cm="1">
        <f t="array" aca="1" ref="X6" ca="1">IF(INDIRECT(ADDRESS(ROW()*3-ROW($L$4)-ROW($F$4),COLUMN(G$3)))=0,"",INDIRECT(ADDRESS(ROW()*3-ROW($L$4)-ROW($F$4)+2,COLUMN(G$3))))</f>
        <v>4.6208</v>
      </c>
      <c r="Y6" s="23" cm="1">
        <f t="array" aca="1" ref="Y6" ca="1">IF(INDIRECT(ADDRESS(ROW()*3-ROW($L$4)-ROW($F$4),COLUMN(H$3)))=0,"",INDIRECT(ADDRESS(ROW()*3-ROW($L$4)-ROW($F$4)+2,COLUMN(H$3))))</f>
        <v>4.3851999999999993</v>
      </c>
      <c r="Z6" s="23" cm="1">
        <f t="array" aca="1" ref="Z6" ca="1">IF(INDIRECT(ADDRESS(ROW()*3-ROW($L$4)-ROW($F$4),COLUMN(I$3)))=0,"",INDIRECT(ADDRESS(ROW()*3-ROW($L$4)-ROW($F$4)+2,COLUMN(I$3))))</f>
        <v>0.15229999999999999</v>
      </c>
      <c r="AA6" s="23" cm="1">
        <f t="array" aca="1" ref="AA6" ca="1">IF(INDIRECT(ADDRESS(ROW()*3-ROW($L$4)-ROW($F$4),COLUMN(J$3)))=0,"",INDIRECT(ADDRESS(ROW()*3-ROW($L$4)-ROW($F$4)+2,COLUMN(J$3))))</f>
        <v>8.3299999999999999E-2</v>
      </c>
    </row>
    <row r="7" spans="1:27" ht="15" thickBot="1">
      <c r="A7" s="3" t="s">
        <v>20</v>
      </c>
      <c r="B7" s="40">
        <v>1.1900000000000001E-3</v>
      </c>
      <c r="C7" s="205" t="s">
        <v>4</v>
      </c>
      <c r="D7" s="205" t="s">
        <v>5</v>
      </c>
      <c r="E7" s="204">
        <v>503.3</v>
      </c>
      <c r="F7" s="3" t="s">
        <v>20</v>
      </c>
      <c r="G7" s="187">
        <v>4.8384999999999998</v>
      </c>
      <c r="H7" s="188">
        <v>3.8380999999999998</v>
      </c>
      <c r="I7" s="188">
        <v>9.64E-2</v>
      </c>
      <c r="J7" s="188">
        <v>0.90400000000000003</v>
      </c>
      <c r="K7" s="19"/>
      <c r="L7" s="28">
        <v>2014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506</v>
      </c>
      <c r="P7" s="23" cm="1">
        <f t="array" aca="1" ref="P7" ca="1">IF(INDIRECT(ADDRESS(ROW()*3-ROW($L$4)-ROW($F$4),COLUMN(G$3)))=0,"",INDIRECT(ADDRESS(ROW()*3-ROW($L$4)-ROW($F$4),COLUMN(G$3))))</f>
        <v>4.9028</v>
      </c>
      <c r="Q7" s="23" cm="1">
        <f t="array" aca="1" ref="Q7" ca="1">IF(INDIRECT(ADDRESS(ROW()*3-ROW($L$4)-ROW($F$4),COLUMN(H$3)))=0,"",INDIRECT(ADDRESS(ROW()*3-ROW($L$4)-ROW($F$4),COLUMN(H$3))))</f>
        <v>4.6315</v>
      </c>
      <c r="R7" s="23" cm="1">
        <f t="array" aca="1" ref="R7" ca="1">IF(INDIRECT(ADDRESS(ROW()*3-ROW($L$4)-ROW($F$4),COLUMN(I$3)))=0,"",INDIRECT(ADDRESS(ROW()*3-ROW($L$4)-ROW($F$4),COLUMN(I$3))))</f>
        <v>0.17730000000000001</v>
      </c>
      <c r="S7" s="23" cm="1">
        <f t="array" aca="1" ref="S7" ca="1">IF(INDIRECT(ADDRESS(ROW()*3-ROW($L$4)-ROW($F$4),COLUMN(J$3)))=0,"",INDIRECT(ADDRESS(ROW()*3-ROW($L$4)-ROW($F$4),COLUMN(J$3))))</f>
        <v>9.4E-2</v>
      </c>
      <c r="T7" s="68" cm="1">
        <f t="array" aca="1" ref="T7" ca="1">IF(INDIRECT(ADDRESS(ROW()*3-ROW($L$4)-ROW($F$4)+1,COLUMN(G$3)))=0,"",INDIRECT(ADDRESS(ROW()*3-ROW($L$4)-ROW($F$4)+1,COLUMN(G$3))))</f>
        <v>4.9028</v>
      </c>
      <c r="U7" s="68" cm="1">
        <f t="array" aca="1" ref="U7" ca="1">IF(INDIRECT(ADDRESS(ROW()*3-ROW($L$4)-ROW($F$4)+1,COLUMN(H$3)))=0,"",INDIRECT(ADDRESS(ROW()*3-ROW($L$4)-ROW($F$4)+1,COLUMN(H$3))))</f>
        <v>4.6315</v>
      </c>
      <c r="V7" s="68" cm="1">
        <f t="array" aca="1" ref="V7" ca="1">IF(INDIRECT(ADDRESS(ROW()*3-ROW($L$4)-ROW($F$4)+1,COLUMN(I$3)))=0,"",INDIRECT(ADDRESS(ROW()*3-ROW($L$4)-ROW($F$4)+1,COLUMN(I$3))))</f>
        <v>0.17730000000000001</v>
      </c>
      <c r="W7" s="68" cm="1">
        <f t="array" aca="1" ref="W7" ca="1">IF(INDIRECT(ADDRESS(ROW()*3-ROW($L$4)-ROW($F$4)+1,COLUMN(J$3)))=0,"",INDIRECT(ADDRESS(ROW()*3-ROW($L$4)-ROW($F$4)+1,COLUMN(J$3))))</f>
        <v>9.4E-2</v>
      </c>
      <c r="X7" s="23" cm="1">
        <f t="array" aca="1" ref="X7" ca="1">IF(INDIRECT(ADDRESS(ROW()*3-ROW($L$4)-ROW($F$4),COLUMN(G$3)))=0,"",INDIRECT(ADDRESS(ROW()*3-ROW($L$4)-ROW($F$4)+2,COLUMN(G$3))))</f>
        <v>4.9028</v>
      </c>
      <c r="Y7" s="23" cm="1">
        <f t="array" aca="1" ref="Y7" ca="1">IF(INDIRECT(ADDRESS(ROW()*3-ROW($L$4)-ROW($F$4),COLUMN(H$3)))=0,"",INDIRECT(ADDRESS(ROW()*3-ROW($L$4)-ROW($F$4)+2,COLUMN(H$3))))</f>
        <v>4.6315</v>
      </c>
      <c r="Z7" s="23" cm="1">
        <f t="array" aca="1" ref="Z7" ca="1">IF(INDIRECT(ADDRESS(ROW()*3-ROW($L$4)-ROW($F$4),COLUMN(I$3)))=0,"",INDIRECT(ADDRESS(ROW()*3-ROW($L$4)-ROW($F$4)+2,COLUMN(I$3))))</f>
        <v>0.17730000000000001</v>
      </c>
      <c r="AA7" s="23" cm="1">
        <f t="array" aca="1" ref="AA7" ca="1">IF(INDIRECT(ADDRESS(ROW()*3-ROW($L$4)-ROW($F$4),COLUMN(J$3)))=0,"",INDIRECT(ADDRESS(ROW()*3-ROW($L$4)-ROW($F$4)+2,COLUMN(J$3))))</f>
        <v>9.4E-2</v>
      </c>
    </row>
    <row r="8" spans="1:27" ht="15" thickBot="1">
      <c r="A8" s="3" t="s">
        <v>21</v>
      </c>
      <c r="B8" s="40">
        <v>1.1900000000000001E-3</v>
      </c>
      <c r="C8" s="205"/>
      <c r="D8" s="205"/>
      <c r="E8" s="204"/>
      <c r="F8" s="3" t="s">
        <v>21</v>
      </c>
      <c r="G8" s="187">
        <v>4.8384999999999998</v>
      </c>
      <c r="H8" s="188">
        <v>3.8380999999999998</v>
      </c>
      <c r="I8" s="188">
        <v>9.64E-2</v>
      </c>
      <c r="J8" s="188">
        <v>0.90400000000000003</v>
      </c>
      <c r="K8" s="19"/>
      <c r="L8" s="28">
        <v>2014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493.05</v>
      </c>
      <c r="P8" s="23" cm="1">
        <f t="array" aca="1" ref="P8" ca="1">IF(INDIRECT(ADDRESS(ROW()*3-ROW($L$4)-ROW($F$4),COLUMN(G$3)))=0,"",INDIRECT(ADDRESS(ROW()*3-ROW($L$4)-ROW($F$4),COLUMN(G$3))))</f>
        <v>4.5945999999999998</v>
      </c>
      <c r="Q8" s="23" cm="1">
        <f t="array" aca="1" ref="Q8" ca="1">IF(INDIRECT(ADDRESS(ROW()*3-ROW($L$4)-ROW($F$4),COLUMN(H$3)))=0,"",INDIRECT(ADDRESS(ROW()*3-ROW($L$4)-ROW($F$4),COLUMN(H$3))))</f>
        <v>4.4054000000000002</v>
      </c>
      <c r="R8" s="23" cm="1">
        <f t="array" aca="1" ref="R8" ca="1">IF(INDIRECT(ADDRESS(ROW()*3-ROW($L$4)-ROW($F$4),COLUMN(I$3)))=0,"",INDIRECT(ADDRESS(ROW()*3-ROW($L$4)-ROW($F$4),COLUMN(I$3))))</f>
        <v>0.11070000000000001</v>
      </c>
      <c r="S8" s="23" cm="1">
        <f t="array" aca="1" ref="S8" ca="1">IF(INDIRECT(ADDRESS(ROW()*3-ROW($L$4)-ROW($F$4),COLUMN(J$3)))=0,"",INDIRECT(ADDRESS(ROW()*3-ROW($L$4)-ROW($F$4),COLUMN(J$3))))</f>
        <v>7.85E-2</v>
      </c>
      <c r="T8" s="68" cm="1">
        <f t="array" aca="1" ref="T8" ca="1">IF(INDIRECT(ADDRESS(ROW()*3-ROW($L$4)-ROW($F$4)+1,COLUMN(G$3)))=0,"",INDIRECT(ADDRESS(ROW()*3-ROW($L$4)-ROW($F$4)+1,COLUMN(G$3))))</f>
        <v>4.5945999999999998</v>
      </c>
      <c r="U8" s="68" cm="1">
        <f t="array" aca="1" ref="U8" ca="1">IF(INDIRECT(ADDRESS(ROW()*3-ROW($L$4)-ROW($F$4)+1,COLUMN(H$3)))=0,"",INDIRECT(ADDRESS(ROW()*3-ROW($L$4)-ROW($F$4)+1,COLUMN(H$3))))</f>
        <v>4.4054000000000002</v>
      </c>
      <c r="V8" s="68" cm="1">
        <f t="array" aca="1" ref="V8" ca="1">IF(INDIRECT(ADDRESS(ROW()*3-ROW($L$4)-ROW($F$4)+1,COLUMN(I$3)))=0,"",INDIRECT(ADDRESS(ROW()*3-ROW($L$4)-ROW($F$4)+1,COLUMN(I$3))))</f>
        <v>0.11070000000000001</v>
      </c>
      <c r="W8" s="68" cm="1">
        <f t="array" aca="1" ref="W8" ca="1">IF(INDIRECT(ADDRESS(ROW()*3-ROW($L$4)-ROW($F$4)+1,COLUMN(J$3)))=0,"",INDIRECT(ADDRESS(ROW()*3-ROW($L$4)-ROW($F$4)+1,COLUMN(J$3))))</f>
        <v>7.85E-2</v>
      </c>
      <c r="X8" s="23" cm="1">
        <f t="array" aca="1" ref="X8" ca="1">IF(INDIRECT(ADDRESS(ROW()*3-ROW($L$4)-ROW($F$4),COLUMN(G$3)))=0,"",INDIRECT(ADDRESS(ROW()*3-ROW($L$4)-ROW($F$4)+2,COLUMN(G$3))))</f>
        <v>4.5945999999999998</v>
      </c>
      <c r="Y8" s="23" cm="1">
        <f t="array" aca="1" ref="Y8" ca="1">IF(INDIRECT(ADDRESS(ROW()*3-ROW($L$4)-ROW($F$4),COLUMN(H$3)))=0,"",INDIRECT(ADDRESS(ROW()*3-ROW($L$4)-ROW($F$4)+2,COLUMN(H$3))))</f>
        <v>4.4054000000000002</v>
      </c>
      <c r="Z8" s="23" cm="1">
        <f t="array" aca="1" ref="Z8" ca="1">IF(INDIRECT(ADDRESS(ROW()*3-ROW($L$4)-ROW($F$4),COLUMN(I$3)))=0,"",INDIRECT(ADDRESS(ROW()*3-ROW($L$4)-ROW($F$4)+2,COLUMN(I$3))))</f>
        <v>0.11070000000000001</v>
      </c>
      <c r="AA8" s="23" cm="1">
        <f t="array" aca="1" ref="AA8" ca="1">IF(INDIRECT(ADDRESS(ROW()*3-ROW($L$4)-ROW($F$4),COLUMN(J$3)))=0,"",INDIRECT(ADDRESS(ROW()*3-ROW($L$4)-ROW($F$4)+2,COLUMN(J$3))))</f>
        <v>7.85E-2</v>
      </c>
    </row>
    <row r="9" spans="1:27" ht="15" thickBot="1">
      <c r="A9" s="3" t="s">
        <v>22</v>
      </c>
      <c r="B9" s="40">
        <v>1.1900000000000001E-3</v>
      </c>
      <c r="C9" s="205"/>
      <c r="D9" s="205"/>
      <c r="E9" s="204"/>
      <c r="F9" s="3" t="s">
        <v>22</v>
      </c>
      <c r="G9" s="187">
        <v>4.8384999999999998</v>
      </c>
      <c r="H9" s="188">
        <v>3.8380999999999998</v>
      </c>
      <c r="I9" s="188">
        <v>9.64E-2</v>
      </c>
      <c r="J9" s="188">
        <v>0.90400000000000003</v>
      </c>
      <c r="K9" s="19"/>
      <c r="L9" s="28">
        <v>2014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497.1</v>
      </c>
      <c r="P9" s="23" cm="1">
        <f t="array" aca="1" ref="P9" ca="1">IF(INDIRECT(ADDRESS(ROW()*3-ROW($L$4)-ROW($F$4),COLUMN(G$3)))=0,"",INDIRECT(ADDRESS(ROW()*3-ROW($L$4)-ROW($F$4),COLUMN(G$3))))</f>
        <v>4.6909999999999998</v>
      </c>
      <c r="Q9" s="23" cm="1">
        <f t="array" aca="1" ref="Q9" ca="1">IF(INDIRECT(ADDRESS(ROW()*3-ROW($L$4)-ROW($F$4),COLUMN(H$3)))=0,"",INDIRECT(ADDRESS(ROW()*3-ROW($L$4)-ROW($F$4),COLUMN(H$3))))</f>
        <v>4.4935</v>
      </c>
      <c r="R9" s="23" cm="1">
        <f t="array" aca="1" ref="R9" ca="1">IF(INDIRECT(ADDRESS(ROW()*3-ROW($L$4)-ROW($F$4),COLUMN(I$3)))=0,"",INDIRECT(ADDRESS(ROW()*3-ROW($L$4)-ROW($F$4),COLUMN(I$3))))</f>
        <v>0.1166</v>
      </c>
      <c r="S9" s="23" cm="1">
        <f t="array" aca="1" ref="S9" ca="1">IF(INDIRECT(ADDRESS(ROW()*3-ROW($L$4)-ROW($F$4),COLUMN(J$3)))=0,"",INDIRECT(ADDRESS(ROW()*3-ROW($L$4)-ROW($F$4),COLUMN(J$3))))</f>
        <v>8.09E-2</v>
      </c>
      <c r="T9" s="68" cm="1">
        <f t="array" aca="1" ref="T9" ca="1">IF(INDIRECT(ADDRESS(ROW()*3-ROW($L$4)-ROW($F$4)+1,COLUMN(G$3)))=0,"",INDIRECT(ADDRESS(ROW()*3-ROW($L$4)-ROW($F$4)+1,COLUMN(G$3))))</f>
        <v>4.6909999999999998</v>
      </c>
      <c r="U9" s="68" cm="1">
        <f t="array" aca="1" ref="U9" ca="1">IF(INDIRECT(ADDRESS(ROW()*3-ROW($L$4)-ROW($F$4)+1,COLUMN(H$3)))=0,"",INDIRECT(ADDRESS(ROW()*3-ROW($L$4)-ROW($F$4)+1,COLUMN(H$3))))</f>
        <v>4.4935</v>
      </c>
      <c r="V9" s="68" cm="1">
        <f t="array" aca="1" ref="V9" ca="1">IF(INDIRECT(ADDRESS(ROW()*3-ROW($L$4)-ROW($F$4)+1,COLUMN(I$3)))=0,"",INDIRECT(ADDRESS(ROW()*3-ROW($L$4)-ROW($F$4)+1,COLUMN(I$3))))</f>
        <v>0.1166</v>
      </c>
      <c r="W9" s="68" cm="1">
        <f t="array" aca="1" ref="W9" ca="1">IF(INDIRECT(ADDRESS(ROW()*3-ROW($L$4)-ROW($F$4)+1,COLUMN(J$3)))=0,"",INDIRECT(ADDRESS(ROW()*3-ROW($L$4)-ROW($F$4)+1,COLUMN(J$3))))</f>
        <v>8.09E-2</v>
      </c>
      <c r="X9" s="23" cm="1">
        <f t="array" aca="1" ref="X9" ca="1">IF(INDIRECT(ADDRESS(ROW()*3-ROW($L$4)-ROW($F$4),COLUMN(G$3)))=0,"",INDIRECT(ADDRESS(ROW()*3-ROW($L$4)-ROW($F$4)+2,COLUMN(G$3))))</f>
        <v>4.6909999999999998</v>
      </c>
      <c r="Y9" s="23" cm="1">
        <f t="array" aca="1" ref="Y9" ca="1">IF(INDIRECT(ADDRESS(ROW()*3-ROW($L$4)-ROW($F$4),COLUMN(H$3)))=0,"",INDIRECT(ADDRESS(ROW()*3-ROW($L$4)-ROW($F$4)+2,COLUMN(H$3))))</f>
        <v>4.4935</v>
      </c>
      <c r="Z9" s="23" cm="1">
        <f t="array" aca="1" ref="Z9" ca="1">IF(INDIRECT(ADDRESS(ROW()*3-ROW($L$4)-ROW($F$4),COLUMN(I$3)))=0,"",INDIRECT(ADDRESS(ROW()*3-ROW($L$4)-ROW($F$4)+2,COLUMN(I$3))))</f>
        <v>0.1166</v>
      </c>
      <c r="AA9" s="23" cm="1">
        <f t="array" aca="1" ref="AA9" ca="1">IF(INDIRECT(ADDRESS(ROW()*3-ROW($L$4)-ROW($F$4),COLUMN(J$3)))=0,"",INDIRECT(ADDRESS(ROW()*3-ROW($L$4)-ROW($F$4)+2,COLUMN(J$3))))</f>
        <v>8.09E-2</v>
      </c>
    </row>
    <row r="10" spans="1:27" ht="15" thickBot="1">
      <c r="A10" s="3" t="s">
        <v>20</v>
      </c>
      <c r="B10" s="40">
        <v>1.1900000000000001E-3</v>
      </c>
      <c r="C10" s="205" t="s">
        <v>5</v>
      </c>
      <c r="D10" s="205" t="s">
        <v>6</v>
      </c>
      <c r="E10" s="204">
        <v>494.15</v>
      </c>
      <c r="F10" s="3" t="s">
        <v>20</v>
      </c>
      <c r="G10" s="187">
        <v>4.6208</v>
      </c>
      <c r="H10" s="188">
        <v>4.3851999999999993</v>
      </c>
      <c r="I10" s="188">
        <v>0.15229999999999999</v>
      </c>
      <c r="J10" s="188">
        <v>8.3299999999999999E-2</v>
      </c>
      <c r="K10" s="19"/>
      <c r="L10" s="28">
        <v>2014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515.75</v>
      </c>
      <c r="P10" s="23" cm="1">
        <f t="array" aca="1" ref="P10" ca="1">IF(INDIRECT(ADDRESS(ROW()*3-ROW($L$4)-ROW($F$4),COLUMN(G$3)))=0,"",INDIRECT(ADDRESS(ROW()*3-ROW($L$4)-ROW($F$4),COLUMN(G$3))))</f>
        <v>5.1349</v>
      </c>
      <c r="Q10" s="23" cm="1">
        <f t="array" aca="1" ref="Q10" ca="1">IF(INDIRECT(ADDRESS(ROW()*3-ROW($L$4)-ROW($F$4),COLUMN(H$3)))=0,"",INDIRECT(ADDRESS(ROW()*3-ROW($L$4)-ROW($F$4),COLUMN(H$3))))</f>
        <v>4.9277999999999995</v>
      </c>
      <c r="R10" s="23" cm="1">
        <f t="array" aca="1" ref="R10" ca="1">IF(INDIRECT(ADDRESS(ROW()*3-ROW($L$4)-ROW($F$4),COLUMN(I$3)))=0,"",INDIRECT(ADDRESS(ROW()*3-ROW($L$4)-ROW($F$4),COLUMN(I$3))))</f>
        <v>0.10589999999999999</v>
      </c>
      <c r="S10" s="23" cm="1">
        <f t="array" aca="1" ref="S10" ca="1">IF(INDIRECT(ADDRESS(ROW()*3-ROW($L$4)-ROW($F$4),COLUMN(J$3)))=0,"",INDIRECT(ADDRESS(ROW()*3-ROW($L$4)-ROW($F$4),COLUMN(J$3))))</f>
        <v>0.1012</v>
      </c>
      <c r="T10" s="68" cm="1">
        <f t="array" aca="1" ref="T10" ca="1">IF(INDIRECT(ADDRESS(ROW()*3-ROW($L$4)-ROW($F$4)+1,COLUMN(G$3)))=0,"",INDIRECT(ADDRESS(ROW()*3-ROW($L$4)-ROW($F$4)+1,COLUMN(G$3))))</f>
        <v>5.1349</v>
      </c>
      <c r="U10" s="68" cm="1">
        <f t="array" aca="1" ref="U10" ca="1">IF(INDIRECT(ADDRESS(ROW()*3-ROW($L$4)-ROW($F$4)+1,COLUMN(H$3)))=0,"",INDIRECT(ADDRESS(ROW()*3-ROW($L$4)-ROW($F$4)+1,COLUMN(H$3))))</f>
        <v>4.9277999999999995</v>
      </c>
      <c r="V10" s="68" cm="1">
        <f t="array" aca="1" ref="V10" ca="1">IF(INDIRECT(ADDRESS(ROW()*3-ROW($L$4)-ROW($F$4)+1,COLUMN(I$3)))=0,"",INDIRECT(ADDRESS(ROW()*3-ROW($L$4)-ROW($F$4)+1,COLUMN(I$3))))</f>
        <v>0.10589999999999999</v>
      </c>
      <c r="W10" s="68" cm="1">
        <f t="array" aca="1" ref="W10" ca="1">IF(INDIRECT(ADDRESS(ROW()*3-ROW($L$4)-ROW($F$4)+1,COLUMN(J$3)))=0,"",INDIRECT(ADDRESS(ROW()*3-ROW($L$4)-ROW($F$4)+1,COLUMN(J$3))))</f>
        <v>0.1012</v>
      </c>
      <c r="X10" s="23" cm="1">
        <f t="array" aca="1" ref="X10" ca="1">IF(INDIRECT(ADDRESS(ROW()*3-ROW($L$4)-ROW($F$4),COLUMN(G$3)))=0,"",INDIRECT(ADDRESS(ROW()*3-ROW($L$4)-ROW($F$4)+2,COLUMN(G$3))))</f>
        <v>5.1349</v>
      </c>
      <c r="Y10" s="23" cm="1">
        <f t="array" aca="1" ref="Y10" ca="1">IF(INDIRECT(ADDRESS(ROW()*3-ROW($L$4)-ROW($F$4),COLUMN(H$3)))=0,"",INDIRECT(ADDRESS(ROW()*3-ROW($L$4)-ROW($F$4)+2,COLUMN(H$3))))</f>
        <v>4.9277999999999995</v>
      </c>
      <c r="Z10" s="23" cm="1">
        <f t="array" aca="1" ref="Z10" ca="1">IF(INDIRECT(ADDRESS(ROW()*3-ROW($L$4)-ROW($F$4),COLUMN(I$3)))=0,"",INDIRECT(ADDRESS(ROW()*3-ROW($L$4)-ROW($F$4)+2,COLUMN(I$3))))</f>
        <v>0.10589999999999999</v>
      </c>
      <c r="AA10" s="23" cm="1">
        <f t="array" aca="1" ref="AA10" ca="1">IF(INDIRECT(ADDRESS(ROW()*3-ROW($L$4)-ROW($F$4),COLUMN(J$3)))=0,"",INDIRECT(ADDRESS(ROW()*3-ROW($L$4)-ROW($F$4)+2,COLUMN(J$3))))</f>
        <v>0.1012</v>
      </c>
    </row>
    <row r="11" spans="1:27" ht="15" thickBot="1">
      <c r="A11" s="3" t="s">
        <v>21</v>
      </c>
      <c r="B11" s="40">
        <v>1.1900000000000001E-3</v>
      </c>
      <c r="C11" s="205"/>
      <c r="D11" s="205"/>
      <c r="E11" s="204"/>
      <c r="F11" s="3" t="s">
        <v>21</v>
      </c>
      <c r="G11" s="187">
        <v>4.6208</v>
      </c>
      <c r="H11" s="188">
        <v>4.3851999999999993</v>
      </c>
      <c r="I11" s="188">
        <v>0.15229999999999999</v>
      </c>
      <c r="J11" s="188">
        <v>8.3299999999999999E-2</v>
      </c>
      <c r="K11" s="19"/>
      <c r="L11" s="28">
        <v>2014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532.9</v>
      </c>
      <c r="P11" s="23" cm="1">
        <f t="array" aca="1" ref="P11" ca="1">IF(INDIRECT(ADDRESS(ROW()*3-ROW($L$4)-ROW($F$4),COLUMN(G$3)))=0,"",INDIRECT(ADDRESS(ROW()*3-ROW($L$4)-ROW($F$4),COLUMN(G$3))))</f>
        <v>5.5430000000000001</v>
      </c>
      <c r="Q11" s="23" cm="1">
        <f t="array" aca="1" ref="Q11" ca="1">IF(INDIRECT(ADDRESS(ROW()*3-ROW($L$4)-ROW($F$4),COLUMN(H$3)))=0,"",INDIRECT(ADDRESS(ROW()*3-ROW($L$4)-ROW($F$4),COLUMN(H$3))))</f>
        <v>5.33</v>
      </c>
      <c r="R11" s="23" cm="1">
        <f t="array" aca="1" ref="R11" ca="1">IF(INDIRECT(ADDRESS(ROW()*3-ROW($L$4)-ROW($F$4),COLUMN(I$3)))=0,"",INDIRECT(ADDRESS(ROW()*3-ROW($L$4)-ROW($F$4),COLUMN(I$3))))</f>
        <v>9.5200000000000007E-2</v>
      </c>
      <c r="S11" s="23" cm="1">
        <f t="array" aca="1" ref="S11" ca="1">IF(INDIRECT(ADDRESS(ROW()*3-ROW($L$4)-ROW($F$4),COLUMN(J$3)))=0,"",INDIRECT(ADDRESS(ROW()*3-ROW($L$4)-ROW($F$4),COLUMN(J$3))))</f>
        <v>0.1178</v>
      </c>
      <c r="T11" s="68" cm="1">
        <f t="array" aca="1" ref="T11" ca="1">IF(INDIRECT(ADDRESS(ROW()*3-ROW($L$4)-ROW($F$4)+1,COLUMN(G$3)))=0,"",INDIRECT(ADDRESS(ROW()*3-ROW($L$4)-ROW($F$4)+1,COLUMN(G$3))))</f>
        <v>5.5430000000000001</v>
      </c>
      <c r="U11" s="68" cm="1">
        <f t="array" aca="1" ref="U11" ca="1">IF(INDIRECT(ADDRESS(ROW()*3-ROW($L$4)-ROW($F$4)+1,COLUMN(H$3)))=0,"",INDIRECT(ADDRESS(ROW()*3-ROW($L$4)-ROW($F$4)+1,COLUMN(H$3))))</f>
        <v>5.33</v>
      </c>
      <c r="V11" s="68" cm="1">
        <f t="array" aca="1" ref="V11" ca="1">IF(INDIRECT(ADDRESS(ROW()*3-ROW($L$4)-ROW($F$4)+1,COLUMN(I$3)))=0,"",INDIRECT(ADDRESS(ROW()*3-ROW($L$4)-ROW($F$4)+1,COLUMN(I$3))))</f>
        <v>9.5200000000000007E-2</v>
      </c>
      <c r="W11" s="68" cm="1">
        <f t="array" aca="1" ref="W11" ca="1">IF(INDIRECT(ADDRESS(ROW()*3-ROW($L$4)-ROW($F$4)+1,COLUMN(J$3)))=0,"",INDIRECT(ADDRESS(ROW()*3-ROW($L$4)-ROW($F$4)+1,COLUMN(J$3))))</f>
        <v>0.1178</v>
      </c>
      <c r="X11" s="23" cm="1">
        <f t="array" aca="1" ref="X11" ca="1">IF(INDIRECT(ADDRESS(ROW()*3-ROW($L$4)-ROW($F$4),COLUMN(G$3)))=0,"",INDIRECT(ADDRESS(ROW()*3-ROW($L$4)-ROW($F$4)+2,COLUMN(G$3))))</f>
        <v>5.5430000000000001</v>
      </c>
      <c r="Y11" s="23" cm="1">
        <f t="array" aca="1" ref="Y11" ca="1">IF(INDIRECT(ADDRESS(ROW()*3-ROW($L$4)-ROW($F$4),COLUMN(H$3)))=0,"",INDIRECT(ADDRESS(ROW()*3-ROW($L$4)-ROW($F$4)+2,COLUMN(H$3))))</f>
        <v>5.33</v>
      </c>
      <c r="Z11" s="23" cm="1">
        <f t="array" aca="1" ref="Z11" ca="1">IF(INDIRECT(ADDRESS(ROW()*3-ROW($L$4)-ROW($F$4),COLUMN(I$3)))=0,"",INDIRECT(ADDRESS(ROW()*3-ROW($L$4)-ROW($F$4)+2,COLUMN(I$3))))</f>
        <v>9.5200000000000007E-2</v>
      </c>
      <c r="AA11" s="23" cm="1">
        <f t="array" aca="1" ref="AA11" ca="1">IF(INDIRECT(ADDRESS(ROW()*3-ROW($L$4)-ROW($F$4),COLUMN(J$3)))=0,"",INDIRECT(ADDRESS(ROW()*3-ROW($L$4)-ROW($F$4)+2,COLUMN(J$3))))</f>
        <v>0.1178</v>
      </c>
    </row>
    <row r="12" spans="1:27" ht="15" thickBot="1">
      <c r="A12" s="3" t="s">
        <v>22</v>
      </c>
      <c r="B12" s="40">
        <v>1.1900000000000001E-3</v>
      </c>
      <c r="C12" s="205"/>
      <c r="D12" s="205"/>
      <c r="E12" s="204"/>
      <c r="F12" s="3" t="s">
        <v>22</v>
      </c>
      <c r="G12" s="187">
        <v>4.6208</v>
      </c>
      <c r="H12" s="188">
        <v>4.3851999999999993</v>
      </c>
      <c r="I12" s="188">
        <v>0.15229999999999999</v>
      </c>
      <c r="J12" s="188">
        <v>8.3299999999999999E-2</v>
      </c>
      <c r="K12" s="19"/>
      <c r="L12" s="28">
        <v>2014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527.6</v>
      </c>
      <c r="P12" s="23" cm="1">
        <f t="array" aca="1" ref="P12" ca="1">IF(INDIRECT(ADDRESS(ROW()*3-ROW($L$4)-ROW($F$4),COLUMN(G$3)))=0,"",INDIRECT(ADDRESS(ROW()*3-ROW($L$4)-ROW($F$4),COLUMN(G$3))))</f>
        <v>5.4169</v>
      </c>
      <c r="Q12" s="23" cm="1">
        <f t="array" aca="1" ref="Q12" ca="1">IF(INDIRECT(ADDRESS(ROW()*3-ROW($L$4)-ROW($F$4),COLUMN(H$3)))=0,"",INDIRECT(ADDRESS(ROW()*3-ROW($L$4)-ROW($F$4),COLUMN(H$3))))</f>
        <v>5.2299999999999995</v>
      </c>
      <c r="R12" s="23" cm="1">
        <f t="array" aca="1" ref="R12" ca="1">IF(INDIRECT(ADDRESS(ROW()*3-ROW($L$4)-ROW($F$4),COLUMN(I$3)))=0,"",INDIRECT(ADDRESS(ROW()*3-ROW($L$4)-ROW($F$4),COLUMN(I$3))))</f>
        <v>7.3800000000000004E-2</v>
      </c>
      <c r="S12" s="23" cm="1">
        <f t="array" aca="1" ref="S12" ca="1">IF(INDIRECT(ADDRESS(ROW()*3-ROW($L$4)-ROW($F$4),COLUMN(J$3)))=0,"",INDIRECT(ADDRESS(ROW()*3-ROW($L$4)-ROW($F$4),COLUMN(J$3))))</f>
        <v>0.11310000000000001</v>
      </c>
      <c r="T12" s="68" cm="1">
        <f t="array" aca="1" ref="T12" ca="1">IF(INDIRECT(ADDRESS(ROW()*3-ROW($L$4)-ROW($F$4)+1,COLUMN(G$3)))=0,"",INDIRECT(ADDRESS(ROW()*3-ROW($L$4)-ROW($F$4)+1,COLUMN(G$3))))</f>
        <v>5.4169</v>
      </c>
      <c r="U12" s="68" cm="1">
        <f t="array" aca="1" ref="U12" ca="1">IF(INDIRECT(ADDRESS(ROW()*3-ROW($L$4)-ROW($F$4)+1,COLUMN(H$3)))=0,"",INDIRECT(ADDRESS(ROW()*3-ROW($L$4)-ROW($F$4)+1,COLUMN(H$3))))</f>
        <v>5.2299999999999995</v>
      </c>
      <c r="V12" s="68" cm="1">
        <f t="array" aca="1" ref="V12" ca="1">IF(INDIRECT(ADDRESS(ROW()*3-ROW($L$4)-ROW($F$4)+1,COLUMN(I$3)))=0,"",INDIRECT(ADDRESS(ROW()*3-ROW($L$4)-ROW($F$4)+1,COLUMN(I$3))))</f>
        <v>7.3800000000000004E-2</v>
      </c>
      <c r="W12" s="68" cm="1">
        <f t="array" aca="1" ref="W12" ca="1">IF(INDIRECT(ADDRESS(ROW()*3-ROW($L$4)-ROW($F$4)+1,COLUMN(J$3)))=0,"",INDIRECT(ADDRESS(ROW()*3-ROW($L$4)-ROW($F$4)+1,COLUMN(J$3))))</f>
        <v>0.11310000000000001</v>
      </c>
      <c r="X12" s="23" cm="1">
        <f t="array" aca="1" ref="X12" ca="1">IF(INDIRECT(ADDRESS(ROW()*3-ROW($L$4)-ROW($F$4),COLUMN(G$3)))=0,"",INDIRECT(ADDRESS(ROW()*3-ROW($L$4)-ROW($F$4)+2,COLUMN(G$3))))</f>
        <v>5.4169</v>
      </c>
      <c r="Y12" s="23" cm="1">
        <f t="array" aca="1" ref="Y12" ca="1">IF(INDIRECT(ADDRESS(ROW()*3-ROW($L$4)-ROW($F$4),COLUMN(H$3)))=0,"",INDIRECT(ADDRESS(ROW()*3-ROW($L$4)-ROW($F$4)+2,COLUMN(H$3))))</f>
        <v>5.2299999999999995</v>
      </c>
      <c r="Z12" s="23" cm="1">
        <f t="array" aca="1" ref="Z12" ca="1">IF(INDIRECT(ADDRESS(ROW()*3-ROW($L$4)-ROW($F$4),COLUMN(I$3)))=0,"",INDIRECT(ADDRESS(ROW()*3-ROW($L$4)-ROW($F$4)+2,COLUMN(I$3))))</f>
        <v>7.3800000000000004E-2</v>
      </c>
      <c r="AA12" s="23" cm="1">
        <f t="array" aca="1" ref="AA12" ca="1">IF(INDIRECT(ADDRESS(ROW()*3-ROW($L$4)-ROW($F$4),COLUMN(J$3)))=0,"",INDIRECT(ADDRESS(ROW()*3-ROW($L$4)-ROW($F$4)+2,COLUMN(J$3))))</f>
        <v>0.11310000000000001</v>
      </c>
    </row>
    <row r="13" spans="1:27" ht="15" thickBot="1">
      <c r="A13" s="3" t="s">
        <v>23</v>
      </c>
      <c r="B13" s="40">
        <v>1.1900000000000001E-3</v>
      </c>
      <c r="C13" s="205" t="s">
        <v>6</v>
      </c>
      <c r="D13" s="205" t="s">
        <v>7</v>
      </c>
      <c r="E13" s="204">
        <v>506</v>
      </c>
      <c r="F13" s="3" t="s">
        <v>23</v>
      </c>
      <c r="G13" s="187">
        <v>4.9028</v>
      </c>
      <c r="H13" s="188">
        <v>4.6315</v>
      </c>
      <c r="I13" s="188">
        <v>0.17730000000000001</v>
      </c>
      <c r="J13" s="188">
        <v>9.4E-2</v>
      </c>
      <c r="K13" s="19"/>
      <c r="L13" s="28">
        <v>2014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517.04999999999995</v>
      </c>
      <c r="P13" s="23" cm="1">
        <f t="array" aca="1" ref="P13" ca="1">IF(INDIRECT(ADDRESS(ROW()*3-ROW($L$4)-ROW($F$4),COLUMN(G$3)))=0,"",INDIRECT(ADDRESS(ROW()*3-ROW($L$4)-ROW($F$4),COLUMN(G$3))))</f>
        <v>5.1657999999999999</v>
      </c>
      <c r="Q13" s="23" cm="1">
        <f t="array" aca="1" ref="Q13" ca="1">IF(INDIRECT(ADDRESS(ROW()*3-ROW($L$4)-ROW($F$4),COLUMN(H$3)))=0,"",INDIRECT(ADDRESS(ROW()*3-ROW($L$4)-ROW($F$4),COLUMN(H$3))))</f>
        <v>4.9824999999999999</v>
      </c>
      <c r="R13" s="23" cm="1">
        <f t="array" aca="1" ref="R13" ca="1">IF(INDIRECT(ADDRESS(ROW()*3-ROW($L$4)-ROW($F$4),COLUMN(I$3)))=0,"",INDIRECT(ADDRESS(ROW()*3-ROW($L$4)-ROW($F$4),COLUMN(I$3))))</f>
        <v>7.2599999999999998E-2</v>
      </c>
      <c r="S13" s="23" cm="1">
        <f t="array" aca="1" ref="S13" ca="1">IF(INDIRECT(ADDRESS(ROW()*3-ROW($L$4)-ROW($F$4),COLUMN(J$3)))=0,"",INDIRECT(ADDRESS(ROW()*3-ROW($L$4)-ROW($F$4),COLUMN(J$3))))</f>
        <v>0.11070000000000001</v>
      </c>
      <c r="T13" s="68" cm="1">
        <f t="array" aca="1" ref="T13" ca="1">IF(INDIRECT(ADDRESS(ROW()*3-ROW($L$4)-ROW($F$4)+1,COLUMN(G$3)))=0,"",INDIRECT(ADDRESS(ROW()*3-ROW($L$4)-ROW($F$4)+1,COLUMN(G$3))))</f>
        <v>5.1657999999999999</v>
      </c>
      <c r="U13" s="68" cm="1">
        <f t="array" aca="1" ref="U13" ca="1">IF(INDIRECT(ADDRESS(ROW()*3-ROW($L$4)-ROW($F$4)+1,COLUMN(H$3)))=0,"",INDIRECT(ADDRESS(ROW()*3-ROW($L$4)-ROW($F$4)+1,COLUMN(H$3))))</f>
        <v>4.9824999999999999</v>
      </c>
      <c r="V13" s="68" cm="1">
        <f t="array" aca="1" ref="V13" ca="1">IF(INDIRECT(ADDRESS(ROW()*3-ROW($L$4)-ROW($F$4)+1,COLUMN(I$3)))=0,"",INDIRECT(ADDRESS(ROW()*3-ROW($L$4)-ROW($F$4)+1,COLUMN(I$3))))</f>
        <v>7.2599999999999998E-2</v>
      </c>
      <c r="W13" s="68" cm="1">
        <f t="array" aca="1" ref="W13" ca="1">IF(INDIRECT(ADDRESS(ROW()*3-ROW($L$4)-ROW($F$4)+1,COLUMN(J$3)))=0,"",INDIRECT(ADDRESS(ROW()*3-ROW($L$4)-ROW($F$4)+1,COLUMN(J$3))))</f>
        <v>0.11070000000000001</v>
      </c>
      <c r="X13" s="23" cm="1">
        <f t="array" aca="1" ref="X13" ca="1">IF(INDIRECT(ADDRESS(ROW()*3-ROW($L$4)-ROW($F$4),COLUMN(G$3)))=0,"",INDIRECT(ADDRESS(ROW()*3-ROW($L$4)-ROW($F$4)+2,COLUMN(G$3))))</f>
        <v>5.1657999999999999</v>
      </c>
      <c r="Y13" s="23" cm="1">
        <f t="array" aca="1" ref="Y13" ca="1">IF(INDIRECT(ADDRESS(ROW()*3-ROW($L$4)-ROW($F$4),COLUMN(H$3)))=0,"",INDIRECT(ADDRESS(ROW()*3-ROW($L$4)-ROW($F$4)+2,COLUMN(H$3))))</f>
        <v>4.9824999999999999</v>
      </c>
      <c r="Z13" s="23" cm="1">
        <f t="array" aca="1" ref="Z13" ca="1">IF(INDIRECT(ADDRESS(ROW()*3-ROW($L$4)-ROW($F$4),COLUMN(I$3)))=0,"",INDIRECT(ADDRESS(ROW()*3-ROW($L$4)-ROW($F$4)+2,COLUMN(I$3))))</f>
        <v>7.2599999999999998E-2</v>
      </c>
      <c r="AA13" s="23" cm="1">
        <f t="array" aca="1" ref="AA13" ca="1">IF(INDIRECT(ADDRESS(ROW()*3-ROW($L$4)-ROW($F$4),COLUMN(J$3)))=0,"",INDIRECT(ADDRESS(ROW()*3-ROW($L$4)-ROW($F$4)+2,COLUMN(J$3))))</f>
        <v>0.11070000000000001</v>
      </c>
    </row>
    <row r="14" spans="1:27" ht="15" thickBot="1">
      <c r="A14" s="3" t="s">
        <v>21</v>
      </c>
      <c r="B14" s="40">
        <v>1.1900000000000001E-3</v>
      </c>
      <c r="C14" s="205"/>
      <c r="D14" s="205"/>
      <c r="E14" s="204"/>
      <c r="F14" s="3" t="s">
        <v>21</v>
      </c>
      <c r="G14" s="187">
        <v>4.9028</v>
      </c>
      <c r="H14" s="188">
        <v>4.6315</v>
      </c>
      <c r="I14" s="188">
        <v>0.17730000000000001</v>
      </c>
      <c r="J14" s="188">
        <v>9.4E-2</v>
      </c>
      <c r="K14" s="19"/>
      <c r="L14" s="28">
        <v>2014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512.79999999999995</v>
      </c>
      <c r="P14" s="23" cm="1">
        <f t="array" aca="1" ref="P14" ca="1">IF(INDIRECT(ADDRESS(ROW()*3-ROW($L$4)-ROW($F$4),COLUMN(G$3)))=0,"",INDIRECT(ADDRESS(ROW()*3-ROW($L$4)-ROW($F$4),COLUMN(G$3))))</f>
        <v>5.0646000000000004</v>
      </c>
      <c r="Q14" s="23" cm="1">
        <f t="array" aca="1" ref="Q14" ca="1">IF(INDIRECT(ADDRESS(ROW()*3-ROW($L$4)-ROW($F$4),COLUMN(H$3)))=0,"",INDIRECT(ADDRESS(ROW()*3-ROW($L$4)-ROW($F$4),COLUMN(H$3))))</f>
        <v>4.8730000000000002</v>
      </c>
      <c r="R14" s="23" cm="1">
        <f t="array" aca="1" ref="R14" ca="1">IF(INDIRECT(ADDRESS(ROW()*3-ROW($L$4)-ROW($F$4),COLUMN(I$3)))=0,"",INDIRECT(ADDRESS(ROW()*3-ROW($L$4)-ROW($F$4),COLUMN(I$3))))</f>
        <v>8.4500000000000006E-2</v>
      </c>
      <c r="S14" s="23" cm="1">
        <f t="array" aca="1" ref="S14" ca="1">IF(INDIRECT(ADDRESS(ROW()*3-ROW($L$4)-ROW($F$4),COLUMN(J$3)))=0,"",INDIRECT(ADDRESS(ROW()*3-ROW($L$4)-ROW($F$4),COLUMN(J$3))))</f>
        <v>0.1071</v>
      </c>
      <c r="T14" s="68" cm="1">
        <f t="array" aca="1" ref="T14" ca="1">IF(INDIRECT(ADDRESS(ROW()*3-ROW($L$4)-ROW($F$4)+1,COLUMN(G$3)))=0,"",INDIRECT(ADDRESS(ROW()*3-ROW($L$4)-ROW($F$4)+1,COLUMN(G$3))))</f>
        <v>5.0646000000000004</v>
      </c>
      <c r="U14" s="68" cm="1">
        <f t="array" aca="1" ref="U14" ca="1">IF(INDIRECT(ADDRESS(ROW()*3-ROW($L$4)-ROW($F$4)+1,COLUMN(H$3)))=0,"",INDIRECT(ADDRESS(ROW()*3-ROW($L$4)-ROW($F$4)+1,COLUMN(H$3))))</f>
        <v>4.8730000000000002</v>
      </c>
      <c r="V14" s="68" cm="1">
        <f t="array" aca="1" ref="V14" ca="1">IF(INDIRECT(ADDRESS(ROW()*3-ROW($L$4)-ROW($F$4)+1,COLUMN(I$3)))=0,"",INDIRECT(ADDRESS(ROW()*3-ROW($L$4)-ROW($F$4)+1,COLUMN(I$3))))</f>
        <v>8.4500000000000006E-2</v>
      </c>
      <c r="W14" s="68" cm="1">
        <f t="array" aca="1" ref="W14" ca="1">IF(INDIRECT(ADDRESS(ROW()*3-ROW($L$4)-ROW($F$4)+1,COLUMN(J$3)))=0,"",INDIRECT(ADDRESS(ROW()*3-ROW($L$4)-ROW($F$4)+1,COLUMN(J$3))))</f>
        <v>0.1071</v>
      </c>
      <c r="X14" s="23" cm="1">
        <f t="array" aca="1" ref="X14" ca="1">IF(INDIRECT(ADDRESS(ROW()*3-ROW($L$4)-ROW($F$4),COLUMN(G$3)))=0,"",INDIRECT(ADDRESS(ROW()*3-ROW($L$4)-ROW($F$4)+2,COLUMN(G$3))))</f>
        <v>5.0646000000000004</v>
      </c>
      <c r="Y14" s="23" cm="1">
        <f t="array" aca="1" ref="Y14" ca="1">IF(INDIRECT(ADDRESS(ROW()*3-ROW($L$4)-ROW($F$4),COLUMN(H$3)))=0,"",INDIRECT(ADDRESS(ROW()*3-ROW($L$4)-ROW($F$4)+2,COLUMN(H$3))))</f>
        <v>4.8730000000000002</v>
      </c>
      <c r="Z14" s="23" cm="1">
        <f t="array" aca="1" ref="Z14" ca="1">IF(INDIRECT(ADDRESS(ROW()*3-ROW($L$4)-ROW($F$4),COLUMN(I$3)))=0,"",INDIRECT(ADDRESS(ROW()*3-ROW($L$4)-ROW($F$4)+2,COLUMN(I$3))))</f>
        <v>8.4500000000000006E-2</v>
      </c>
      <c r="AA14" s="23" cm="1">
        <f t="array" aca="1" ref="AA14" ca="1">IF(INDIRECT(ADDRESS(ROW()*3-ROW($L$4)-ROW($F$4),COLUMN(J$3)))=0,"",INDIRECT(ADDRESS(ROW()*3-ROW($L$4)-ROW($F$4)+2,COLUMN(J$3))))</f>
        <v>0.1071</v>
      </c>
    </row>
    <row r="15" spans="1:27" ht="15" thickBot="1">
      <c r="A15" s="3" t="s">
        <v>22</v>
      </c>
      <c r="B15" s="40">
        <v>1.1900000000000001E-3</v>
      </c>
      <c r="C15" s="205"/>
      <c r="D15" s="205"/>
      <c r="E15" s="204"/>
      <c r="F15" s="3" t="s">
        <v>22</v>
      </c>
      <c r="G15" s="187">
        <v>4.9028</v>
      </c>
      <c r="H15" s="188">
        <v>4.6315</v>
      </c>
      <c r="I15" s="188">
        <v>0.17730000000000001</v>
      </c>
      <c r="J15" s="188">
        <v>9.4E-2</v>
      </c>
      <c r="K15" s="19"/>
      <c r="L15" s="28">
        <v>2014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458.45</v>
      </c>
      <c r="P15" s="23" cm="1">
        <f t="array" aca="1" ref="P15" ca="1">IF(INDIRECT(ADDRESS(ROW()*3-ROW($L$4)-ROW($F$4),COLUMN(G$3)))=0,"",INDIRECT(ADDRESS(ROW()*3-ROW($L$4)-ROW($F$4),COLUMN(G$3))))</f>
        <v>3.7711000000000001</v>
      </c>
      <c r="Q15" s="23" cm="1">
        <f t="array" aca="1" ref="Q15" ca="1">IF(INDIRECT(ADDRESS(ROW()*3-ROW($L$4)-ROW($F$4),COLUMN(H$3)))=0,"",INDIRECT(ADDRESS(ROW()*3-ROW($L$4)-ROW($F$4),COLUMN(H$3))))</f>
        <v>3.62</v>
      </c>
      <c r="R15" s="23" cm="1">
        <f t="array" aca="1" ref="R15" ca="1">IF(INDIRECT(ADDRESS(ROW()*3-ROW($L$4)-ROW($F$4),COLUMN(I$3)))=0,"",INDIRECT(ADDRESS(ROW()*3-ROW($L$4)-ROW($F$4),COLUMN(I$3))))</f>
        <v>9.5200000000000007E-2</v>
      </c>
      <c r="S15" s="23" cm="1">
        <f t="array" aca="1" ref="S15" ca="1">IF(INDIRECT(ADDRESS(ROW()*3-ROW($L$4)-ROW($F$4),COLUMN(J$3)))=0,"",INDIRECT(ADDRESS(ROW()*3-ROW($L$4)-ROW($F$4),COLUMN(J$3))))</f>
        <v>5.5899999999999998E-2</v>
      </c>
      <c r="T15" s="68" cm="1">
        <f t="array" aca="1" ref="T15" ca="1">IF(INDIRECT(ADDRESS(ROW()*3-ROW($L$4)-ROW($F$4)+1,COLUMN(G$3)))=0,"",INDIRECT(ADDRESS(ROW()*3-ROW($L$4)-ROW($F$4)+1,COLUMN(G$3))))</f>
        <v>3.7711000000000001</v>
      </c>
      <c r="U15" s="68" cm="1">
        <f t="array" aca="1" ref="U15" ca="1">IF(INDIRECT(ADDRESS(ROW()*3-ROW($L$4)-ROW($F$4)+1,COLUMN(H$3)))=0,"",INDIRECT(ADDRESS(ROW()*3-ROW($L$4)-ROW($F$4)+1,COLUMN(H$3))))</f>
        <v>3.62</v>
      </c>
      <c r="V15" s="68" cm="1">
        <f t="array" aca="1" ref="V15" ca="1">IF(INDIRECT(ADDRESS(ROW()*3-ROW($L$4)-ROW($F$4)+1,COLUMN(I$3)))=0,"",INDIRECT(ADDRESS(ROW()*3-ROW($L$4)-ROW($F$4)+1,COLUMN(I$3))))</f>
        <v>9.5200000000000007E-2</v>
      </c>
      <c r="W15" s="68" cm="1">
        <f t="array" aca="1" ref="W15" ca="1">IF(INDIRECT(ADDRESS(ROW()*3-ROW($L$4)-ROW($F$4)+1,COLUMN(J$3)))=0,"",INDIRECT(ADDRESS(ROW()*3-ROW($L$4)-ROW($F$4)+1,COLUMN(J$3))))</f>
        <v>5.5899999999999998E-2</v>
      </c>
      <c r="X15" s="23" cm="1">
        <f t="array" aca="1" ref="X15" ca="1">IF(INDIRECT(ADDRESS(ROW()*3-ROW($L$4)-ROW($F$4),COLUMN(G$3)))=0,"",INDIRECT(ADDRESS(ROW()*3-ROW($L$4)-ROW($F$4)+2,COLUMN(G$3))))</f>
        <v>3.7711000000000001</v>
      </c>
      <c r="Y15" s="23" cm="1">
        <f t="array" aca="1" ref="Y15" ca="1">IF(INDIRECT(ADDRESS(ROW()*3-ROW($L$4)-ROW($F$4),COLUMN(H$3)))=0,"",INDIRECT(ADDRESS(ROW()*3-ROW($L$4)-ROW($F$4)+2,COLUMN(H$3))))</f>
        <v>3.62</v>
      </c>
      <c r="Z15" s="23" cm="1">
        <f t="array" aca="1" ref="Z15" ca="1">IF(INDIRECT(ADDRESS(ROW()*3-ROW($L$4)-ROW($F$4),COLUMN(I$3)))=0,"",INDIRECT(ADDRESS(ROW()*3-ROW($L$4)-ROW($F$4)+2,COLUMN(I$3))))</f>
        <v>9.5200000000000007E-2</v>
      </c>
      <c r="AA15" s="23" cm="1">
        <f t="array" aca="1" ref="AA15" ca="1">IF(INDIRECT(ADDRESS(ROW()*3-ROW($L$4)-ROW($F$4),COLUMN(J$3)))=0,"",INDIRECT(ADDRESS(ROW()*3-ROW($L$4)-ROW($F$4)+2,COLUMN(J$3))))</f>
        <v>5.5899999999999998E-2</v>
      </c>
    </row>
    <row r="16" spans="1:27" ht="15" thickBot="1">
      <c r="A16" s="3" t="s">
        <v>20</v>
      </c>
      <c r="B16" s="40">
        <v>1.1900000000000001E-3</v>
      </c>
      <c r="C16" s="205" t="s">
        <v>7</v>
      </c>
      <c r="D16" s="205" t="s">
        <v>8</v>
      </c>
      <c r="E16" s="204">
        <v>493.05</v>
      </c>
      <c r="F16" s="3" t="s">
        <v>20</v>
      </c>
      <c r="G16" s="187">
        <v>4.5945999999999998</v>
      </c>
      <c r="H16" s="188">
        <v>4.4054000000000002</v>
      </c>
      <c r="I16" s="188">
        <v>0.11070000000000001</v>
      </c>
      <c r="J16" s="188">
        <v>7.85E-2</v>
      </c>
      <c r="K16" s="19"/>
      <c r="L16" s="29">
        <v>2014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458.1</v>
      </c>
      <c r="P16" s="23" cm="1">
        <f t="array" aca="1" ref="P16" ca="1">IF(INDIRECT(ADDRESS(ROW()*3-ROW($L$4)-ROW($F$4),COLUMN(G$3)))=0,"",INDIRECT(ADDRESS(ROW()*3-ROW($L$4)-ROW($F$4),COLUMN(G$3))))</f>
        <v>3.7627999999999999</v>
      </c>
      <c r="Q16" s="23" cm="1">
        <f t="array" aca="1" ref="Q16" ca="1">IF(INDIRECT(ADDRESS(ROW()*3-ROW($L$4)-ROW($F$4),COLUMN(H$3)))=0,"",INDIRECT(ADDRESS(ROW()*3-ROW($L$4)-ROW($F$4),COLUMN(H$3))))</f>
        <v>3.5831</v>
      </c>
      <c r="R16" s="23" cm="1">
        <f t="array" aca="1" ref="R16" ca="1">IF(INDIRECT(ADDRESS(ROW()*3-ROW($L$4)-ROW($F$4),COLUMN(I$3)))=0,"",INDIRECT(ADDRESS(ROW()*3-ROW($L$4)-ROW($F$4),COLUMN(I$3))))</f>
        <v>0.10829999999999999</v>
      </c>
      <c r="S16" s="23" cm="1">
        <f t="array" aca="1" ref="S16" ca="1">IF(INDIRECT(ADDRESS(ROW()*3-ROW($L$4)-ROW($F$4),COLUMN(J$3)))=0,"",INDIRECT(ADDRESS(ROW()*3-ROW($L$4)-ROW($F$4),COLUMN(J$3))))</f>
        <v>7.1400000000000005E-2</v>
      </c>
      <c r="T16" s="68" cm="1">
        <f t="array" aca="1" ref="T16" ca="1">IF(INDIRECT(ADDRESS(ROW()*3-ROW($L$4)-ROW($F$4)+1,COLUMN(G$3)))=0,"",INDIRECT(ADDRESS(ROW()*3-ROW($L$4)-ROW($F$4)+1,COLUMN(G$3))))</f>
        <v>3.7627999999999999</v>
      </c>
      <c r="U16" s="68" cm="1">
        <f t="array" aca="1" ref="U16" ca="1">IF(INDIRECT(ADDRESS(ROW()*3-ROW($L$4)-ROW($F$4)+1,COLUMN(H$3)))=0,"",INDIRECT(ADDRESS(ROW()*3-ROW($L$4)-ROW($F$4)+1,COLUMN(H$3))))</f>
        <v>3.5831</v>
      </c>
      <c r="V16" s="68" cm="1">
        <f t="array" aca="1" ref="V16" ca="1">IF(INDIRECT(ADDRESS(ROW()*3-ROW($L$4)-ROW($F$4)+1,COLUMN(I$3)))=0,"",INDIRECT(ADDRESS(ROW()*3-ROW($L$4)-ROW($F$4)+1,COLUMN(I$3))))</f>
        <v>0.10829999999999999</v>
      </c>
      <c r="W16" s="68" cm="1">
        <f t="array" aca="1" ref="W16" ca="1">IF(INDIRECT(ADDRESS(ROW()*3-ROW($L$4)-ROW($F$4)+1,COLUMN(J$3)))=0,"",INDIRECT(ADDRESS(ROW()*3-ROW($L$4)-ROW($F$4)+1,COLUMN(J$3))))</f>
        <v>7.1400000000000005E-2</v>
      </c>
      <c r="X16" s="23" cm="1">
        <f t="array" aca="1" ref="X16" ca="1">IF(INDIRECT(ADDRESS(ROW()*3-ROW($L$4)-ROW($F$4),COLUMN(G$3)))=0,"",INDIRECT(ADDRESS(ROW()*3-ROW($L$4)-ROW($F$4)+2,COLUMN(G$3))))</f>
        <v>3.7627999999999999</v>
      </c>
      <c r="Y16" s="23" cm="1">
        <f t="array" aca="1" ref="Y16" ca="1">IF(INDIRECT(ADDRESS(ROW()*3-ROW($L$4)-ROW($F$4),COLUMN(H$3)))=0,"",INDIRECT(ADDRESS(ROW()*3-ROW($L$4)-ROW($F$4)+2,COLUMN(H$3))))</f>
        <v>3.5831</v>
      </c>
      <c r="Z16" s="23" cm="1">
        <f t="array" aca="1" ref="Z16" ca="1">IF(INDIRECT(ADDRESS(ROW()*3-ROW($L$4)-ROW($F$4),COLUMN(I$3)))=0,"",INDIRECT(ADDRESS(ROW()*3-ROW($L$4)-ROW($F$4)+2,COLUMN(I$3))))</f>
        <v>0.10829999999999999</v>
      </c>
      <c r="AA16" s="23" cm="1">
        <f t="array" aca="1" ref="AA16" ca="1">IF(INDIRECT(ADDRESS(ROW()*3-ROW($L$4)-ROW($F$4),COLUMN(J$3)))=0,"",INDIRECT(ADDRESS(ROW()*3-ROW($L$4)-ROW($F$4)+2,COLUMN(J$3))))</f>
        <v>7.1400000000000005E-2</v>
      </c>
    </row>
    <row r="17" spans="1:21" ht="15" thickBot="1">
      <c r="A17" s="3" t="s">
        <v>21</v>
      </c>
      <c r="B17" s="40">
        <v>1.1900000000000001E-3</v>
      </c>
      <c r="C17" s="205"/>
      <c r="D17" s="205"/>
      <c r="E17" s="204"/>
      <c r="F17" s="3" t="s">
        <v>21</v>
      </c>
      <c r="G17" s="187">
        <v>4.5945999999999998</v>
      </c>
      <c r="H17" s="188">
        <v>4.4054000000000002</v>
      </c>
      <c r="I17" s="188">
        <v>0.11070000000000001</v>
      </c>
      <c r="J17" s="188">
        <v>7.85E-2</v>
      </c>
      <c r="K17" s="19"/>
    </row>
    <row r="18" spans="1:21" ht="16" thickBot="1">
      <c r="A18" s="3" t="s">
        <v>22</v>
      </c>
      <c r="B18" s="40">
        <v>1.1900000000000001E-3</v>
      </c>
      <c r="C18" s="205"/>
      <c r="D18" s="205"/>
      <c r="E18" s="204"/>
      <c r="F18" s="3" t="s">
        <v>22</v>
      </c>
      <c r="G18" s="187">
        <v>4.5945999999999998</v>
      </c>
      <c r="H18" s="188">
        <v>4.4054000000000002</v>
      </c>
      <c r="I18" s="188">
        <v>0.11070000000000001</v>
      </c>
      <c r="J18" s="188">
        <v>7.85E-2</v>
      </c>
      <c r="K18" s="19"/>
      <c r="L18" s="16" t="str">
        <f>"Αναπροσαρμογή Καυσίμων " &amp; L4 &amp; " - Ψηλή Τάση  (c/kWh)"</f>
        <v>Αναπροσαρμογή Καυσίμων 2014 - Ψηλή Τάση  (c/kWh)</v>
      </c>
      <c r="U18" s="16" t="str">
        <f>"Αναπροσαρμογή Καυσίμων " &amp; L4 &amp; " - Χαμηλή Τάση (c/kWh)"</f>
        <v>Αναπροσαρμογή Καυσίμων 2014 - Χαμηλή Τάση (c/kWh)</v>
      </c>
    </row>
    <row r="19" spans="1:21" ht="15" thickBot="1">
      <c r="A19" s="3" t="s">
        <v>20</v>
      </c>
      <c r="B19" s="40">
        <v>1.1900000000000001E-3</v>
      </c>
      <c r="C19" s="205" t="s">
        <v>8</v>
      </c>
      <c r="D19" s="205" t="s">
        <v>9</v>
      </c>
      <c r="E19" s="204">
        <v>497.1</v>
      </c>
      <c r="F19" s="3" t="s">
        <v>20</v>
      </c>
      <c r="G19" s="187">
        <v>4.6909999999999998</v>
      </c>
      <c r="H19" s="188">
        <v>4.4935</v>
      </c>
      <c r="I19" s="188">
        <v>0.1166</v>
      </c>
      <c r="J19" s="188">
        <v>8.09E-2</v>
      </c>
      <c r="K19" s="19"/>
    </row>
    <row r="20" spans="1:21" ht="15" thickBot="1">
      <c r="A20" s="3" t="s">
        <v>21</v>
      </c>
      <c r="B20" s="40">
        <v>1.1900000000000001E-3</v>
      </c>
      <c r="C20" s="205"/>
      <c r="D20" s="205"/>
      <c r="E20" s="204"/>
      <c r="F20" s="3" t="s">
        <v>21</v>
      </c>
      <c r="G20" s="187">
        <v>4.6909999999999998</v>
      </c>
      <c r="H20" s="188">
        <v>4.4935</v>
      </c>
      <c r="I20" s="188">
        <v>0.1166</v>
      </c>
      <c r="J20" s="188">
        <v>8.09E-2</v>
      </c>
      <c r="K20" s="19"/>
    </row>
    <row r="21" spans="1:21" ht="15" thickBot="1">
      <c r="A21" s="3" t="s">
        <v>22</v>
      </c>
      <c r="B21" s="40">
        <v>1.1900000000000001E-3</v>
      </c>
      <c r="C21" s="205"/>
      <c r="D21" s="205"/>
      <c r="E21" s="204"/>
      <c r="F21" s="3" t="s">
        <v>22</v>
      </c>
      <c r="G21" s="187">
        <v>4.6909999999999998</v>
      </c>
      <c r="H21" s="188">
        <v>4.4935</v>
      </c>
      <c r="I21" s="188">
        <v>0.1166</v>
      </c>
      <c r="J21" s="188">
        <v>8.09E-2</v>
      </c>
      <c r="K21" s="19"/>
    </row>
    <row r="22" spans="1:21" ht="15" thickBot="1">
      <c r="A22" s="3" t="s">
        <v>20</v>
      </c>
      <c r="B22" s="40">
        <v>1.1900000000000001E-3</v>
      </c>
      <c r="C22" s="205" t="s">
        <v>9</v>
      </c>
      <c r="D22" s="205" t="s">
        <v>10</v>
      </c>
      <c r="E22" s="204">
        <v>515.75</v>
      </c>
      <c r="F22" s="3" t="s">
        <v>20</v>
      </c>
      <c r="G22" s="187">
        <v>5.1349</v>
      </c>
      <c r="H22" s="188">
        <v>4.9277999999999995</v>
      </c>
      <c r="I22" s="188">
        <v>0.10589999999999999</v>
      </c>
      <c r="J22" s="188">
        <v>0.1012</v>
      </c>
      <c r="K22" s="19"/>
    </row>
    <row r="23" spans="1:21" ht="15" thickBot="1">
      <c r="A23" s="3" t="s">
        <v>21</v>
      </c>
      <c r="B23" s="40">
        <v>1.1900000000000001E-3</v>
      </c>
      <c r="C23" s="205"/>
      <c r="D23" s="205"/>
      <c r="E23" s="204"/>
      <c r="F23" s="3" t="s">
        <v>21</v>
      </c>
      <c r="G23" s="187">
        <v>5.1349</v>
      </c>
      <c r="H23" s="188">
        <v>4.9277999999999995</v>
      </c>
      <c r="I23" s="188">
        <v>0.10589999999999999</v>
      </c>
      <c r="J23" s="188">
        <v>0.1012</v>
      </c>
      <c r="K23" s="19"/>
    </row>
    <row r="24" spans="1:21" ht="15" thickBot="1">
      <c r="A24" s="3" t="s">
        <v>24</v>
      </c>
      <c r="B24" s="40">
        <v>1.1900000000000001E-3</v>
      </c>
      <c r="C24" s="205"/>
      <c r="D24" s="205"/>
      <c r="E24" s="204"/>
      <c r="F24" s="3" t="s">
        <v>24</v>
      </c>
      <c r="G24" s="187">
        <v>5.1349</v>
      </c>
      <c r="H24" s="188">
        <v>4.9277999999999995</v>
      </c>
      <c r="I24" s="188">
        <v>0.10589999999999999</v>
      </c>
      <c r="J24" s="188">
        <v>0.1012</v>
      </c>
      <c r="K24" s="19"/>
    </row>
    <row r="25" spans="1:21" ht="15" thickBot="1">
      <c r="A25" s="3" t="s">
        <v>20</v>
      </c>
      <c r="B25" s="40">
        <v>1.1900000000000001E-3</v>
      </c>
      <c r="C25" s="205" t="s">
        <v>10</v>
      </c>
      <c r="D25" s="205" t="s">
        <v>11</v>
      </c>
      <c r="E25" s="204">
        <v>532.9</v>
      </c>
      <c r="F25" s="3" t="s">
        <v>20</v>
      </c>
      <c r="G25" s="187">
        <v>5.5430000000000001</v>
      </c>
      <c r="H25" s="188">
        <v>5.33</v>
      </c>
      <c r="I25" s="188">
        <v>9.5200000000000007E-2</v>
      </c>
      <c r="J25" s="188">
        <v>0.1178</v>
      </c>
      <c r="K25" s="19"/>
    </row>
    <row r="26" spans="1:21" ht="15" thickBot="1">
      <c r="A26" s="3" t="s">
        <v>21</v>
      </c>
      <c r="B26" s="40">
        <v>1.1900000000000001E-3</v>
      </c>
      <c r="C26" s="205"/>
      <c r="D26" s="205"/>
      <c r="E26" s="204"/>
      <c r="F26" s="3" t="s">
        <v>21</v>
      </c>
      <c r="G26" s="187">
        <v>5.5430000000000001</v>
      </c>
      <c r="H26" s="188">
        <v>5.33</v>
      </c>
      <c r="I26" s="188">
        <v>9.5200000000000007E-2</v>
      </c>
      <c r="J26" s="188">
        <v>0.1178</v>
      </c>
      <c r="K26" s="19"/>
    </row>
    <row r="27" spans="1:21" ht="15" thickBot="1">
      <c r="A27" s="3" t="s">
        <v>22</v>
      </c>
      <c r="B27" s="40">
        <v>1.1900000000000001E-3</v>
      </c>
      <c r="C27" s="205"/>
      <c r="D27" s="205"/>
      <c r="E27" s="204"/>
      <c r="F27" s="3" t="s">
        <v>22</v>
      </c>
      <c r="G27" s="187">
        <v>5.5430000000000001</v>
      </c>
      <c r="H27" s="188">
        <v>5.33</v>
      </c>
      <c r="I27" s="188">
        <v>9.5200000000000007E-2</v>
      </c>
      <c r="J27" s="188">
        <v>0.1178</v>
      </c>
      <c r="K27" s="19"/>
    </row>
    <row r="28" spans="1:21" ht="15" thickBot="1">
      <c r="A28" s="3" t="s">
        <v>20</v>
      </c>
      <c r="B28" s="40">
        <v>1.1900000000000001E-3</v>
      </c>
      <c r="C28" s="205" t="s">
        <v>11</v>
      </c>
      <c r="D28" s="205" t="s">
        <v>12</v>
      </c>
      <c r="E28" s="204">
        <v>527.6</v>
      </c>
      <c r="F28" s="3" t="s">
        <v>20</v>
      </c>
      <c r="G28" s="187">
        <v>5.4169</v>
      </c>
      <c r="H28" s="188">
        <v>5.2299999999999995</v>
      </c>
      <c r="I28" s="188">
        <v>7.3800000000000004E-2</v>
      </c>
      <c r="J28" s="188">
        <v>0.11310000000000001</v>
      </c>
      <c r="K28" s="19"/>
    </row>
    <row r="29" spans="1:21" ht="15" thickBot="1">
      <c r="A29" s="3" t="s">
        <v>25</v>
      </c>
      <c r="B29" s="40">
        <v>1.1900000000000001E-3</v>
      </c>
      <c r="C29" s="205"/>
      <c r="D29" s="205"/>
      <c r="E29" s="204"/>
      <c r="F29" s="3" t="s">
        <v>25</v>
      </c>
      <c r="G29" s="187">
        <v>5.4169</v>
      </c>
      <c r="H29" s="188">
        <v>5.2299999999999995</v>
      </c>
      <c r="I29" s="188">
        <v>7.3800000000000004E-2</v>
      </c>
      <c r="J29" s="188">
        <v>0.11310000000000001</v>
      </c>
      <c r="K29" s="19"/>
    </row>
    <row r="30" spans="1:21" ht="15" thickBot="1">
      <c r="A30" s="3" t="s">
        <v>26</v>
      </c>
      <c r="B30" s="40">
        <v>1.1900000000000001E-3</v>
      </c>
      <c r="C30" s="205"/>
      <c r="D30" s="205"/>
      <c r="E30" s="204"/>
      <c r="F30" s="3" t="s">
        <v>26</v>
      </c>
      <c r="G30" s="187">
        <v>5.4169</v>
      </c>
      <c r="H30" s="188">
        <v>5.2299999999999995</v>
      </c>
      <c r="I30" s="188">
        <v>7.3800000000000004E-2</v>
      </c>
      <c r="J30" s="188">
        <v>0.11310000000000001</v>
      </c>
      <c r="K30" s="19"/>
    </row>
    <row r="31" spans="1:21" ht="15" thickBot="1">
      <c r="A31" s="3" t="s">
        <v>20</v>
      </c>
      <c r="B31" s="40">
        <v>1.1900000000000001E-3</v>
      </c>
      <c r="C31" s="205" t="s">
        <v>12</v>
      </c>
      <c r="D31" s="205" t="s">
        <v>17</v>
      </c>
      <c r="E31" s="204">
        <v>517.04999999999995</v>
      </c>
      <c r="F31" s="3" t="s">
        <v>20</v>
      </c>
      <c r="G31" s="187">
        <v>5.1657999999999999</v>
      </c>
      <c r="H31" s="188">
        <v>4.9824999999999999</v>
      </c>
      <c r="I31" s="188">
        <v>7.2599999999999998E-2</v>
      </c>
      <c r="J31" s="188">
        <v>0.11070000000000001</v>
      </c>
      <c r="K31" s="19"/>
    </row>
    <row r="32" spans="1:21" ht="15" thickBot="1">
      <c r="A32" s="3" t="s">
        <v>25</v>
      </c>
      <c r="B32" s="40">
        <v>1.1900000000000001E-3</v>
      </c>
      <c r="C32" s="205"/>
      <c r="D32" s="205"/>
      <c r="E32" s="204"/>
      <c r="F32" s="3" t="s">
        <v>25</v>
      </c>
      <c r="G32" s="187">
        <v>5.1657999999999999</v>
      </c>
      <c r="H32" s="188">
        <v>4.9824999999999999</v>
      </c>
      <c r="I32" s="188">
        <v>7.2599999999999998E-2</v>
      </c>
      <c r="J32" s="188">
        <v>0.11070000000000001</v>
      </c>
      <c r="K32" s="19"/>
    </row>
    <row r="33" spans="1:11" ht="15" thickBot="1">
      <c r="A33" s="3" t="s">
        <v>26</v>
      </c>
      <c r="B33" s="40">
        <v>1.1900000000000001E-3</v>
      </c>
      <c r="C33" s="205"/>
      <c r="D33" s="205"/>
      <c r="E33" s="204"/>
      <c r="F33" s="3" t="s">
        <v>26</v>
      </c>
      <c r="G33" s="187">
        <v>5.1657999999999999</v>
      </c>
      <c r="H33" s="188">
        <v>4.9824999999999999</v>
      </c>
      <c r="I33" s="188">
        <v>7.2599999999999998E-2</v>
      </c>
      <c r="J33" s="188">
        <v>0.11070000000000001</v>
      </c>
      <c r="K33" s="19"/>
    </row>
    <row r="34" spans="1:11" ht="15" thickBot="1">
      <c r="A34" s="3" t="s">
        <v>20</v>
      </c>
      <c r="B34" s="40">
        <v>1.1900000000000001E-3</v>
      </c>
      <c r="C34" s="205" t="s">
        <v>17</v>
      </c>
      <c r="D34" s="205" t="s">
        <v>30</v>
      </c>
      <c r="E34" s="204">
        <v>512.79999999999995</v>
      </c>
      <c r="F34" s="3" t="s">
        <v>20</v>
      </c>
      <c r="G34" s="187">
        <v>5.0646000000000004</v>
      </c>
      <c r="H34" s="188">
        <v>4.8730000000000002</v>
      </c>
      <c r="I34" s="188">
        <v>8.4500000000000006E-2</v>
      </c>
      <c r="J34" s="188">
        <v>0.1071</v>
      </c>
      <c r="K34" s="19"/>
    </row>
    <row r="35" spans="1:11" ht="15" thickBot="1">
      <c r="A35" s="3" t="s">
        <v>25</v>
      </c>
      <c r="B35" s="40">
        <v>1.1900000000000001E-3</v>
      </c>
      <c r="C35" s="205"/>
      <c r="D35" s="205"/>
      <c r="E35" s="204"/>
      <c r="F35" s="3" t="s">
        <v>25</v>
      </c>
      <c r="G35" s="187">
        <v>5.0646000000000004</v>
      </c>
      <c r="H35" s="188">
        <v>4.8730000000000002</v>
      </c>
      <c r="I35" s="188">
        <v>8.4500000000000006E-2</v>
      </c>
      <c r="J35" s="188">
        <v>0.1071</v>
      </c>
      <c r="K35" s="19"/>
    </row>
    <row r="36" spans="1:11" ht="15" thickBot="1">
      <c r="A36" s="3" t="s">
        <v>26</v>
      </c>
      <c r="B36" s="40">
        <v>1.1900000000000001E-3</v>
      </c>
      <c r="C36" s="205"/>
      <c r="D36" s="205"/>
      <c r="E36" s="204"/>
      <c r="F36" s="3" t="s">
        <v>26</v>
      </c>
      <c r="G36" s="187">
        <v>5.0646000000000004</v>
      </c>
      <c r="H36" s="188">
        <v>4.8730000000000002</v>
      </c>
      <c r="I36" s="188">
        <v>8.4500000000000006E-2</v>
      </c>
      <c r="J36" s="188">
        <v>0.1071</v>
      </c>
      <c r="K36" s="19"/>
    </row>
    <row r="37" spans="1:11" ht="15.75" customHeight="1" thickBot="1">
      <c r="A37" s="3" t="s">
        <v>20</v>
      </c>
      <c r="B37" s="40">
        <v>1.1900000000000001E-3</v>
      </c>
      <c r="C37" s="205" t="s">
        <v>13</v>
      </c>
      <c r="D37" s="205" t="s">
        <v>14</v>
      </c>
      <c r="E37" s="204">
        <v>458.45</v>
      </c>
      <c r="F37" s="3" t="s">
        <v>20</v>
      </c>
      <c r="G37" s="187">
        <v>3.7711000000000001</v>
      </c>
      <c r="H37" s="188">
        <v>3.62</v>
      </c>
      <c r="I37" s="188">
        <v>9.5200000000000007E-2</v>
      </c>
      <c r="J37" s="188">
        <v>5.5899999999999998E-2</v>
      </c>
      <c r="K37" s="19"/>
    </row>
    <row r="38" spans="1:11" ht="15" thickBot="1">
      <c r="A38" s="3" t="s">
        <v>25</v>
      </c>
      <c r="B38" s="40">
        <v>1.1900000000000001E-3</v>
      </c>
      <c r="C38" s="205"/>
      <c r="D38" s="205"/>
      <c r="E38" s="204"/>
      <c r="F38" s="3" t="s">
        <v>25</v>
      </c>
      <c r="G38" s="187">
        <v>3.7711000000000001</v>
      </c>
      <c r="H38" s="188">
        <v>3.62</v>
      </c>
      <c r="I38" s="188">
        <v>9.5200000000000007E-2</v>
      </c>
      <c r="J38" s="188">
        <v>5.5899999999999998E-2</v>
      </c>
      <c r="K38" s="19"/>
    </row>
    <row r="39" spans="1:11" ht="15" thickBot="1">
      <c r="A39" s="3" t="s">
        <v>26</v>
      </c>
      <c r="B39" s="40">
        <v>1.1900000000000001E-3</v>
      </c>
      <c r="C39" s="205"/>
      <c r="D39" s="205"/>
      <c r="E39" s="204"/>
      <c r="F39" s="3" t="s">
        <v>26</v>
      </c>
      <c r="G39" s="187">
        <v>3.7711000000000001</v>
      </c>
      <c r="H39" s="188">
        <v>3.62</v>
      </c>
      <c r="I39" s="188">
        <v>9.5200000000000007E-2</v>
      </c>
      <c r="J39" s="188">
        <v>5.5899999999999998E-2</v>
      </c>
      <c r="K39" s="19"/>
    </row>
    <row r="40" spans="1:11" ht="15" thickBot="1">
      <c r="A40" s="4" t="s">
        <v>20</v>
      </c>
      <c r="B40" s="40">
        <v>1.1900000000000001E-3</v>
      </c>
      <c r="C40" s="205" t="s">
        <v>15</v>
      </c>
      <c r="D40" s="205"/>
      <c r="E40" s="204">
        <v>458.1</v>
      </c>
      <c r="F40" s="4" t="s">
        <v>20</v>
      </c>
      <c r="G40" s="187">
        <v>3.7627999999999999</v>
      </c>
      <c r="H40" s="188">
        <v>3.5831</v>
      </c>
      <c r="I40" s="188">
        <v>0.10829999999999999</v>
      </c>
      <c r="J40" s="188">
        <v>7.1400000000000005E-2</v>
      </c>
      <c r="K40" s="19"/>
    </row>
    <row r="41" spans="1:11" ht="15" thickBot="1">
      <c r="A41" s="4" t="s">
        <v>25</v>
      </c>
      <c r="B41" s="40">
        <v>1.1900000000000001E-3</v>
      </c>
      <c r="C41" s="205"/>
      <c r="D41" s="205"/>
      <c r="E41" s="204">
        <v>0</v>
      </c>
      <c r="F41" s="4" t="s">
        <v>25</v>
      </c>
      <c r="G41" s="187">
        <v>3.7627999999999999</v>
      </c>
      <c r="H41" s="188">
        <v>3.5831</v>
      </c>
      <c r="I41" s="188">
        <v>0.10829999999999999</v>
      </c>
      <c r="J41" s="188">
        <v>7.1400000000000005E-2</v>
      </c>
      <c r="K41" s="19"/>
    </row>
    <row r="42" spans="1:11" ht="15" thickBot="1">
      <c r="A42" s="4" t="s">
        <v>26</v>
      </c>
      <c r="B42" s="40">
        <v>1.1900000000000001E-3</v>
      </c>
      <c r="C42" s="205"/>
      <c r="D42" s="205"/>
      <c r="E42" s="204">
        <v>0</v>
      </c>
      <c r="F42" s="4" t="s">
        <v>26</v>
      </c>
      <c r="G42" s="187">
        <v>3.7627999999999999</v>
      </c>
      <c r="H42" s="188">
        <v>3.5831</v>
      </c>
      <c r="I42" s="188">
        <v>0.10829999999999999</v>
      </c>
      <c r="J42" s="188">
        <v>7.1400000000000005E-2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D2B1-DA27-449F-83B7-4DEF5BB79F21}">
  <dimension ref="A1:AA49"/>
  <sheetViews>
    <sheetView topLeftCell="A28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2015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2">
        <v>1.1900000000000001E-3</v>
      </c>
      <c r="C4" s="205"/>
      <c r="D4" s="205" t="s">
        <v>4</v>
      </c>
      <c r="E4" s="204">
        <v>458.1</v>
      </c>
      <c r="F4" s="3" t="s">
        <v>20</v>
      </c>
      <c r="G4" s="187">
        <v>3.7627999999999999</v>
      </c>
      <c r="H4" s="188">
        <v>3.5831</v>
      </c>
      <c r="I4" s="188">
        <v>0.10829999999999999</v>
      </c>
      <c r="J4" s="188">
        <v>7.1400000000000005E-2</v>
      </c>
      <c r="K4" s="19"/>
      <c r="L4" s="28">
        <v>2015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458.1</v>
      </c>
      <c r="P4" s="23" cm="1">
        <f t="array" aca="1" ref="P4" ca="1">IF(INDIRECT(ADDRESS(ROW()*3-ROW($L$4)-ROW($F$4),COLUMN(G$3)))=0,"",INDIRECT(ADDRESS(ROW()*3-ROW($L$4)-ROW($F$4),COLUMN(G$3))))</f>
        <v>3.7627999999999999</v>
      </c>
      <c r="Q4" s="23" cm="1">
        <f t="array" aca="1" ref="Q4" ca="1">IF(INDIRECT(ADDRESS(ROW()*3-ROW($L$4)-ROW($F$4),COLUMN(H$3)))=0,"",INDIRECT(ADDRESS(ROW()*3-ROW($L$4)-ROW($F$4),COLUMN(H$3))))</f>
        <v>3.5831</v>
      </c>
      <c r="R4" s="23" cm="1">
        <f t="array" aca="1" ref="R4" ca="1">IF(INDIRECT(ADDRESS(ROW()*3-ROW($L$4)-ROW($F$4),COLUMN(I$3)))=0,"",INDIRECT(ADDRESS(ROW()*3-ROW($L$4)-ROW($F$4),COLUMN(I$3))))</f>
        <v>0.10829999999999999</v>
      </c>
      <c r="S4" s="23" cm="1">
        <f t="array" aca="1" ref="S4" ca="1">IF(INDIRECT(ADDRESS(ROW()*3-ROW($L$4)-ROW($F$4),COLUMN(J$3)))=0,"",INDIRECT(ADDRESS(ROW()*3-ROW($L$4)-ROW($F$4),COLUMN(J$3))))</f>
        <v>7.1400000000000005E-2</v>
      </c>
      <c r="T4" s="68" cm="1">
        <f t="array" aca="1" ref="T4" ca="1">IF(INDIRECT(ADDRESS(ROW()*3-ROW($L$4)-ROW($F$4)+1,COLUMN(G$3)))=0,"",INDIRECT(ADDRESS(ROW()*3-ROW($L$4)-ROW($F$4)+1,COLUMN(G$3))))</f>
        <v>3.7627999999999999</v>
      </c>
      <c r="U4" s="68" cm="1">
        <f t="array" aca="1" ref="U4" ca="1">IF(INDIRECT(ADDRESS(ROW()*3-ROW($L$4)-ROW($F$4)+1,COLUMN(H$3)))=0,"",INDIRECT(ADDRESS(ROW()*3-ROW($L$4)-ROW($F$4)+1,COLUMN(H$3))))</f>
        <v>3.5831</v>
      </c>
      <c r="V4" s="68" cm="1">
        <f t="array" aca="1" ref="V4" ca="1">IF(INDIRECT(ADDRESS(ROW()*3-ROW($L$4)-ROW($F$4)+1,COLUMN(I$3)))=0,"",INDIRECT(ADDRESS(ROW()*3-ROW($L$4)-ROW($F$4)+1,COLUMN(I$3))))</f>
        <v>0.10829999999999999</v>
      </c>
      <c r="W4" s="68" cm="1">
        <f t="array" aca="1" ref="W4" ca="1">IF(INDIRECT(ADDRESS(ROW()*3-ROW($L$4)-ROW($F$4)+1,COLUMN(J$3)))=0,"",INDIRECT(ADDRESS(ROW()*3-ROW($L$4)-ROW($F$4)+1,COLUMN(J$3))))</f>
        <v>7.1400000000000005E-2</v>
      </c>
      <c r="X4" s="23" cm="1">
        <f t="array" aca="1" ref="X4" ca="1">IF(INDIRECT(ADDRESS(ROW()*3-ROW($L$4)-ROW($F$4),COLUMN(G$3)))=0,"",INDIRECT(ADDRESS(ROW()*3-ROW($L$4)-ROW($F$4)+2,COLUMN(G$3))))</f>
        <v>3.7627999999999999</v>
      </c>
      <c r="Y4" s="23" cm="1">
        <f t="array" aca="1" ref="Y4" ca="1">IF(INDIRECT(ADDRESS(ROW()*3-ROW($L$4)-ROW($F$4),COLUMN(H$3)))=0,"",INDIRECT(ADDRESS(ROW()*3-ROW($L$4)-ROW($F$4)+2,COLUMN(H$3))))</f>
        <v>3.5831</v>
      </c>
      <c r="Z4" s="23" cm="1">
        <f t="array" aca="1" ref="Z4" ca="1">IF(INDIRECT(ADDRESS(ROW()*3-ROW($L$4)-ROW($F$4),COLUMN(I$3)))=0,"",INDIRECT(ADDRESS(ROW()*3-ROW($L$4)-ROW($F$4)+2,COLUMN(I$3))))</f>
        <v>0.10829999999999999</v>
      </c>
      <c r="AA4" s="23" cm="1">
        <f t="array" aca="1" ref="AA4" ca="1">IF(INDIRECT(ADDRESS(ROW()*3-ROW($L$4)-ROW($F$4),COLUMN(J$3)))=0,"",INDIRECT(ADDRESS(ROW()*3-ROW($L$4)-ROW($F$4)+2,COLUMN(J$3))))</f>
        <v>7.1400000000000005E-2</v>
      </c>
    </row>
    <row r="5" spans="1:27" ht="15" thickBot="1">
      <c r="A5" s="3" t="s">
        <v>21</v>
      </c>
      <c r="B5" s="42">
        <v>1.1900000000000001E-3</v>
      </c>
      <c r="C5" s="205"/>
      <c r="D5" s="205"/>
      <c r="E5" s="204"/>
      <c r="F5" s="3" t="s">
        <v>21</v>
      </c>
      <c r="G5" s="187">
        <v>3.7627999999999999</v>
      </c>
      <c r="H5" s="188">
        <v>3.5831</v>
      </c>
      <c r="I5" s="188">
        <v>0.10829999999999999</v>
      </c>
      <c r="J5" s="188">
        <v>7.1400000000000005E-2</v>
      </c>
      <c r="K5" s="19"/>
      <c r="L5" s="28">
        <v>2015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405.95</v>
      </c>
      <c r="P5" s="23" cm="1">
        <f t="array" aca="1" ref="P5" ca="1">IF(INDIRECT(ADDRESS(ROW()*3-ROW($L$4)-ROW($F$4),COLUMN(G$3)))=0,"",INDIRECT(ADDRESS(ROW()*3-ROW($L$4)-ROW($F$4),COLUMN(G$3))))</f>
        <v>2.5215999999999998</v>
      </c>
      <c r="Q5" s="23" cm="1">
        <f t="array" aca="1" ref="Q5" ca="1">IF(INDIRECT(ADDRESS(ROW()*3-ROW($L$4)-ROW($F$4),COLUMN(H$3)))=0,"",INDIRECT(ADDRESS(ROW()*3-ROW($L$4)-ROW($F$4),COLUMN(H$3))))</f>
        <v>2.3395000000000001</v>
      </c>
      <c r="R5" s="23" cm="1">
        <f t="array" aca="1" ref="R5" ca="1">IF(INDIRECT(ADDRESS(ROW()*3-ROW($L$4)-ROW($F$4),COLUMN(I$3)))=0,"",INDIRECT(ADDRESS(ROW()*3-ROW($L$4)-ROW($F$4),COLUMN(I$3))))</f>
        <v>9.7600000000000006E-2</v>
      </c>
      <c r="S5" s="23" cm="1">
        <f t="array" aca="1" ref="S5" ca="1">IF(INDIRECT(ADDRESS(ROW()*3-ROW($L$4)-ROW($F$4),COLUMN(J$3)))=0,"",INDIRECT(ADDRESS(ROW()*3-ROW($L$4)-ROW($F$4),COLUMN(J$3))))</f>
        <v>8.4500000000000006E-2</v>
      </c>
      <c r="T5" s="68" cm="1">
        <f t="array" aca="1" ref="T5" ca="1">IF(INDIRECT(ADDRESS(ROW()*3-ROW($L$4)-ROW($F$4)+1,COLUMN(G$3)))=0,"",INDIRECT(ADDRESS(ROW()*3-ROW($L$4)-ROW($F$4)+1,COLUMN(G$3))))</f>
        <v>2.5215999999999998</v>
      </c>
      <c r="U5" s="68" cm="1">
        <f t="array" aca="1" ref="U5" ca="1">IF(INDIRECT(ADDRESS(ROW()*3-ROW($L$4)-ROW($F$4)+1,COLUMN(H$3)))=0,"",INDIRECT(ADDRESS(ROW()*3-ROW($L$4)-ROW($F$4)+1,COLUMN(H$3))))</f>
        <v>2.3395000000000001</v>
      </c>
      <c r="V5" s="68" cm="1">
        <f t="array" aca="1" ref="V5" ca="1">IF(INDIRECT(ADDRESS(ROW()*3-ROW($L$4)-ROW($F$4)+1,COLUMN(I$3)))=0,"",INDIRECT(ADDRESS(ROW()*3-ROW($L$4)-ROW($F$4)+1,COLUMN(I$3))))</f>
        <v>9.7600000000000006E-2</v>
      </c>
      <c r="W5" s="68" cm="1">
        <f t="array" aca="1" ref="W5" ca="1">IF(INDIRECT(ADDRESS(ROW()*3-ROW($L$4)-ROW($F$4)+1,COLUMN(J$3)))=0,"",INDIRECT(ADDRESS(ROW()*3-ROW($L$4)-ROW($F$4)+1,COLUMN(J$3))))</f>
        <v>8.4500000000000006E-2</v>
      </c>
      <c r="X5" s="23" cm="1">
        <f t="array" aca="1" ref="X5" ca="1">IF(INDIRECT(ADDRESS(ROW()*3-ROW($L$4)-ROW($F$4),COLUMN(G$3)))=0,"",INDIRECT(ADDRESS(ROW()*3-ROW($L$4)-ROW($F$4)+2,COLUMN(G$3))))</f>
        <v>2.5215999999999998</v>
      </c>
      <c r="Y5" s="23" cm="1">
        <f t="array" aca="1" ref="Y5" ca="1">IF(INDIRECT(ADDRESS(ROW()*3-ROW($L$4)-ROW($F$4),COLUMN(H$3)))=0,"",INDIRECT(ADDRESS(ROW()*3-ROW($L$4)-ROW($F$4)+2,COLUMN(H$3))))</f>
        <v>2.3395000000000001</v>
      </c>
      <c r="Z5" s="23" cm="1">
        <f t="array" aca="1" ref="Z5" ca="1">IF(INDIRECT(ADDRESS(ROW()*3-ROW($L$4)-ROW($F$4),COLUMN(I$3)))=0,"",INDIRECT(ADDRESS(ROW()*3-ROW($L$4)-ROW($F$4)+2,COLUMN(I$3))))</f>
        <v>9.7600000000000006E-2</v>
      </c>
      <c r="AA5" s="23" cm="1">
        <f t="array" aca="1" ref="AA5" ca="1">IF(INDIRECT(ADDRESS(ROW()*3-ROW($L$4)-ROW($F$4),COLUMN(J$3)))=0,"",INDIRECT(ADDRESS(ROW()*3-ROW($L$4)-ROW($F$4)+2,COLUMN(J$3))))</f>
        <v>8.4500000000000006E-2</v>
      </c>
    </row>
    <row r="6" spans="1:27" ht="15" thickBot="1">
      <c r="A6" s="3" t="s">
        <v>22</v>
      </c>
      <c r="B6" s="42">
        <v>1.1900000000000001E-3</v>
      </c>
      <c r="C6" s="205"/>
      <c r="D6" s="205"/>
      <c r="E6" s="204"/>
      <c r="F6" s="3" t="s">
        <v>22</v>
      </c>
      <c r="G6" s="187">
        <v>3.7627999999999999</v>
      </c>
      <c r="H6" s="188">
        <v>3.5831</v>
      </c>
      <c r="I6" s="188">
        <v>0.10829999999999999</v>
      </c>
      <c r="J6" s="188">
        <v>7.1400000000000005E-2</v>
      </c>
      <c r="K6" s="19"/>
      <c r="L6" s="28">
        <v>2015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348.65</v>
      </c>
      <c r="P6" s="23" cm="1">
        <f t="array" aca="1" ref="P6" ca="1">IF(INDIRECT(ADDRESS(ROW()*3-ROW($L$4)-ROW($F$4),COLUMN(G$3)))=0,"",INDIRECT(ADDRESS(ROW()*3-ROW($L$4)-ROW($F$4),COLUMN(G$3))))</f>
        <v>1.1578999999999999</v>
      </c>
      <c r="Q6" s="23" cm="1">
        <f t="array" aca="1" ref="Q6" ca="1">IF(INDIRECT(ADDRESS(ROW()*3-ROW($L$4)-ROW($F$4),COLUMN(H$3)))=0,"",INDIRECT(ADDRESS(ROW()*3-ROW($L$4)-ROW($F$4),COLUMN(H$3))))</f>
        <v>0.94009999999999994</v>
      </c>
      <c r="R6" s="23" cm="1">
        <f t="array" aca="1" ref="R6" ca="1">IF(INDIRECT(ADDRESS(ROW()*3-ROW($L$4)-ROW($F$4),COLUMN(I$3)))=0,"",INDIRECT(ADDRESS(ROW()*3-ROW($L$4)-ROW($F$4),COLUMN(I$3))))</f>
        <v>0.13689999999999999</v>
      </c>
      <c r="S6" s="23" cm="1">
        <f t="array" aca="1" ref="S6" ca="1">IF(INDIRECT(ADDRESS(ROW()*3-ROW($L$4)-ROW($F$4),COLUMN(J$3)))=0,"",INDIRECT(ADDRESS(ROW()*3-ROW($L$4)-ROW($F$4),COLUMN(J$3))))</f>
        <v>8.09E-2</v>
      </c>
      <c r="T6" s="68" cm="1">
        <f t="array" aca="1" ref="T6" ca="1">IF(INDIRECT(ADDRESS(ROW()*3-ROW($L$4)-ROW($F$4)+1,COLUMN(G$3)))=0,"",INDIRECT(ADDRESS(ROW()*3-ROW($L$4)-ROW($F$4)+1,COLUMN(G$3))))</f>
        <v>1.1578999999999999</v>
      </c>
      <c r="U6" s="68" cm="1">
        <f t="array" aca="1" ref="U6" ca="1">IF(INDIRECT(ADDRESS(ROW()*3-ROW($L$4)-ROW($F$4)+1,COLUMN(H$3)))=0,"",INDIRECT(ADDRESS(ROW()*3-ROW($L$4)-ROW($F$4)+1,COLUMN(H$3))))</f>
        <v>0.94009999999999994</v>
      </c>
      <c r="V6" s="68" cm="1">
        <f t="array" aca="1" ref="V6" ca="1">IF(INDIRECT(ADDRESS(ROW()*3-ROW($L$4)-ROW($F$4)+1,COLUMN(I$3)))=0,"",INDIRECT(ADDRESS(ROW()*3-ROW($L$4)-ROW($F$4)+1,COLUMN(I$3))))</f>
        <v>0.13689999999999999</v>
      </c>
      <c r="W6" s="68" cm="1">
        <f t="array" aca="1" ref="W6" ca="1">IF(INDIRECT(ADDRESS(ROW()*3-ROW($L$4)-ROW($F$4)+1,COLUMN(J$3)))=0,"",INDIRECT(ADDRESS(ROW()*3-ROW($L$4)-ROW($F$4)+1,COLUMN(J$3))))</f>
        <v>8.09E-2</v>
      </c>
      <c r="X6" s="23" cm="1">
        <f t="array" aca="1" ref="X6" ca="1">IF(INDIRECT(ADDRESS(ROW()*3-ROW($L$4)-ROW($F$4),COLUMN(G$3)))=0,"",INDIRECT(ADDRESS(ROW()*3-ROW($L$4)-ROW($F$4)+2,COLUMN(G$3))))</f>
        <v>1.1578999999999999</v>
      </c>
      <c r="Y6" s="23" cm="1">
        <f t="array" aca="1" ref="Y6" ca="1">IF(INDIRECT(ADDRESS(ROW()*3-ROW($L$4)-ROW($F$4),COLUMN(H$3)))=0,"",INDIRECT(ADDRESS(ROW()*3-ROW($L$4)-ROW($F$4)+2,COLUMN(H$3))))</f>
        <v>0.94009999999999994</v>
      </c>
      <c r="Z6" s="23" cm="1">
        <f t="array" aca="1" ref="Z6" ca="1">IF(INDIRECT(ADDRESS(ROW()*3-ROW($L$4)-ROW($F$4),COLUMN(I$3)))=0,"",INDIRECT(ADDRESS(ROW()*3-ROW($L$4)-ROW($F$4)+2,COLUMN(I$3))))</f>
        <v>0.13689999999999999</v>
      </c>
      <c r="AA6" s="23" cm="1">
        <f t="array" aca="1" ref="AA6" ca="1">IF(INDIRECT(ADDRESS(ROW()*3-ROW($L$4)-ROW($F$4),COLUMN(J$3)))=0,"",INDIRECT(ADDRESS(ROW()*3-ROW($L$4)-ROW($F$4)+2,COLUMN(J$3))))</f>
        <v>8.09E-2</v>
      </c>
    </row>
    <row r="7" spans="1:27" ht="15" thickBot="1">
      <c r="A7" s="3" t="s">
        <v>20</v>
      </c>
      <c r="B7" s="42">
        <v>1.1900000000000001E-3</v>
      </c>
      <c r="C7" s="205" t="s">
        <v>4</v>
      </c>
      <c r="D7" s="205" t="s">
        <v>5</v>
      </c>
      <c r="E7" s="204">
        <v>405.95</v>
      </c>
      <c r="F7" s="3" t="s">
        <v>20</v>
      </c>
      <c r="G7" s="187">
        <v>2.5215999999999998</v>
      </c>
      <c r="H7" s="188">
        <v>2.3395000000000001</v>
      </c>
      <c r="I7" s="188">
        <v>9.7600000000000006E-2</v>
      </c>
      <c r="J7" s="188">
        <v>8.4500000000000006E-2</v>
      </c>
      <c r="K7" s="19"/>
      <c r="L7" s="28">
        <v>2015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340.5</v>
      </c>
      <c r="P7" s="23" cm="1">
        <f t="array" aca="1" ref="P7" ca="1">IF(INDIRECT(ADDRESS(ROW()*3-ROW($L$4)-ROW($F$4),COLUMN(G$3)))=0,"",INDIRECT(ADDRESS(ROW()*3-ROW($L$4)-ROW($F$4),COLUMN(G$3))))</f>
        <v>0.96389999999999998</v>
      </c>
      <c r="Q7" s="23" cm="1">
        <f t="array" aca="1" ref="Q7" ca="1">IF(INDIRECT(ADDRESS(ROW()*3-ROW($L$4)-ROW($F$4),COLUMN(H$3)))=0,"",INDIRECT(ADDRESS(ROW()*3-ROW($L$4)-ROW($F$4),COLUMN(H$3))))</f>
        <v>0.74139999999999995</v>
      </c>
      <c r="R7" s="23" cm="1">
        <f t="array" aca="1" ref="R7" ca="1">IF(INDIRECT(ADDRESS(ROW()*3-ROW($L$4)-ROW($F$4),COLUMN(I$3)))=0,"",INDIRECT(ADDRESS(ROW()*3-ROW($L$4)-ROW($F$4),COLUMN(I$3))))</f>
        <v>0.15590000000000001</v>
      </c>
      <c r="S7" s="23" cm="1">
        <f t="array" aca="1" ref="S7" ca="1">IF(INDIRECT(ADDRESS(ROW()*3-ROW($L$4)-ROW($F$4),COLUMN(J$3)))=0,"",INDIRECT(ADDRESS(ROW()*3-ROW($L$4)-ROW($F$4),COLUMN(J$3))))</f>
        <v>6.6600000000000006E-2</v>
      </c>
      <c r="T7" s="68" cm="1">
        <f t="array" aca="1" ref="T7" ca="1">IF(INDIRECT(ADDRESS(ROW()*3-ROW($L$4)-ROW($F$4)+1,COLUMN(G$3)))=0,"",INDIRECT(ADDRESS(ROW()*3-ROW($L$4)-ROW($F$4)+1,COLUMN(G$3))))</f>
        <v>0.96389999999999998</v>
      </c>
      <c r="U7" s="68" cm="1">
        <f t="array" aca="1" ref="U7" ca="1">IF(INDIRECT(ADDRESS(ROW()*3-ROW($L$4)-ROW($F$4)+1,COLUMN(H$3)))=0,"",INDIRECT(ADDRESS(ROW()*3-ROW($L$4)-ROW($F$4)+1,COLUMN(H$3))))</f>
        <v>0.74139999999999995</v>
      </c>
      <c r="V7" s="68" cm="1">
        <f t="array" aca="1" ref="V7" ca="1">IF(INDIRECT(ADDRESS(ROW()*3-ROW($L$4)-ROW($F$4)+1,COLUMN(I$3)))=0,"",INDIRECT(ADDRESS(ROW()*3-ROW($L$4)-ROW($F$4)+1,COLUMN(I$3))))</f>
        <v>0.15590000000000001</v>
      </c>
      <c r="W7" s="68" cm="1">
        <f t="array" aca="1" ref="W7" ca="1">IF(INDIRECT(ADDRESS(ROW()*3-ROW($L$4)-ROW($F$4)+1,COLUMN(J$3)))=0,"",INDIRECT(ADDRESS(ROW()*3-ROW($L$4)-ROW($F$4)+1,COLUMN(J$3))))</f>
        <v>6.6600000000000006E-2</v>
      </c>
      <c r="X7" s="23" cm="1">
        <f t="array" aca="1" ref="X7" ca="1">IF(INDIRECT(ADDRESS(ROW()*3-ROW($L$4)-ROW($F$4),COLUMN(G$3)))=0,"",INDIRECT(ADDRESS(ROW()*3-ROW($L$4)-ROW($F$4)+2,COLUMN(G$3))))</f>
        <v>0.96389999999999998</v>
      </c>
      <c r="Y7" s="23" cm="1">
        <f t="array" aca="1" ref="Y7" ca="1">IF(INDIRECT(ADDRESS(ROW()*3-ROW($L$4)-ROW($F$4),COLUMN(H$3)))=0,"",INDIRECT(ADDRESS(ROW()*3-ROW($L$4)-ROW($F$4)+2,COLUMN(H$3))))</f>
        <v>0.74139999999999995</v>
      </c>
      <c r="Z7" s="23" cm="1">
        <f t="array" aca="1" ref="Z7" ca="1">IF(INDIRECT(ADDRESS(ROW()*3-ROW($L$4)-ROW($F$4),COLUMN(I$3)))=0,"",INDIRECT(ADDRESS(ROW()*3-ROW($L$4)-ROW($F$4)+2,COLUMN(I$3))))</f>
        <v>0.15590000000000001</v>
      </c>
      <c r="AA7" s="23" cm="1">
        <f t="array" aca="1" ref="AA7" ca="1">IF(INDIRECT(ADDRESS(ROW()*3-ROW($L$4)-ROW($F$4),COLUMN(J$3)))=0,"",INDIRECT(ADDRESS(ROW()*3-ROW($L$4)-ROW($F$4)+2,COLUMN(J$3))))</f>
        <v>6.6600000000000006E-2</v>
      </c>
    </row>
    <row r="8" spans="1:27" ht="15" thickBot="1">
      <c r="A8" s="3" t="s">
        <v>21</v>
      </c>
      <c r="B8" s="42">
        <v>1.1900000000000001E-3</v>
      </c>
      <c r="C8" s="205"/>
      <c r="D8" s="205"/>
      <c r="E8" s="204"/>
      <c r="F8" s="3" t="s">
        <v>21</v>
      </c>
      <c r="G8" s="187">
        <v>2.5215999999999998</v>
      </c>
      <c r="H8" s="188">
        <v>2.3395000000000001</v>
      </c>
      <c r="I8" s="188">
        <v>9.7600000000000006E-2</v>
      </c>
      <c r="J8" s="188">
        <v>8.4500000000000006E-2</v>
      </c>
      <c r="K8" s="19"/>
      <c r="L8" s="28">
        <v>2015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327.35000000000002</v>
      </c>
      <c r="P8" s="23" cm="1">
        <f t="array" aca="1" ref="P8" ca="1">IF(INDIRECT(ADDRESS(ROW()*3-ROW($L$4)-ROW($F$4),COLUMN(G$3)))=0,"",INDIRECT(ADDRESS(ROW()*3-ROW($L$4)-ROW($F$4),COLUMN(G$3))))</f>
        <v>0.65090000000000003</v>
      </c>
      <c r="Q8" s="23" cm="1">
        <f t="array" aca="1" ref="Q8" ca="1">IF(INDIRECT(ADDRESS(ROW()*3-ROW($L$4)-ROW($F$4),COLUMN(H$3)))=0,"",INDIRECT(ADDRESS(ROW()*3-ROW($L$4)-ROW($F$4),COLUMN(H$3))))</f>
        <v>0.42120000000000007</v>
      </c>
      <c r="R8" s="23" cm="1">
        <f t="array" aca="1" ref="R8" ca="1">IF(INDIRECT(ADDRESS(ROW()*3-ROW($L$4)-ROW($F$4),COLUMN(I$3)))=0,"",INDIRECT(ADDRESS(ROW()*3-ROW($L$4)-ROW($F$4),COLUMN(I$3))))</f>
        <v>0.1595</v>
      </c>
      <c r="S8" s="23" cm="1">
        <f t="array" aca="1" ref="S8" ca="1">IF(INDIRECT(ADDRESS(ROW()*3-ROW($L$4)-ROW($F$4),COLUMN(J$3)))=0,"",INDIRECT(ADDRESS(ROW()*3-ROW($L$4)-ROW($F$4),COLUMN(J$3))))</f>
        <v>7.0199999999999999E-2</v>
      </c>
      <c r="T8" s="68" cm="1">
        <f t="array" aca="1" ref="T8" ca="1">IF(INDIRECT(ADDRESS(ROW()*3-ROW($L$4)-ROW($F$4)+1,COLUMN(G$3)))=0,"",INDIRECT(ADDRESS(ROW()*3-ROW($L$4)-ROW($F$4)+1,COLUMN(G$3))))</f>
        <v>0.65090000000000003</v>
      </c>
      <c r="U8" s="68" cm="1">
        <f t="array" aca="1" ref="U8" ca="1">IF(INDIRECT(ADDRESS(ROW()*3-ROW($L$4)-ROW($F$4)+1,COLUMN(H$3)))=0,"",INDIRECT(ADDRESS(ROW()*3-ROW($L$4)-ROW($F$4)+1,COLUMN(H$3))))</f>
        <v>0.42120000000000007</v>
      </c>
      <c r="V8" s="68" cm="1">
        <f t="array" aca="1" ref="V8" ca="1">IF(INDIRECT(ADDRESS(ROW()*3-ROW($L$4)-ROW($F$4)+1,COLUMN(I$3)))=0,"",INDIRECT(ADDRESS(ROW()*3-ROW($L$4)-ROW($F$4)+1,COLUMN(I$3))))</f>
        <v>0.1595</v>
      </c>
      <c r="W8" s="68" cm="1">
        <f t="array" aca="1" ref="W8" ca="1">IF(INDIRECT(ADDRESS(ROW()*3-ROW($L$4)-ROW($F$4)+1,COLUMN(J$3)))=0,"",INDIRECT(ADDRESS(ROW()*3-ROW($L$4)-ROW($F$4)+1,COLUMN(J$3))))</f>
        <v>7.0199999999999999E-2</v>
      </c>
      <c r="X8" s="23" cm="1">
        <f t="array" aca="1" ref="X8" ca="1">IF(INDIRECT(ADDRESS(ROW()*3-ROW($L$4)-ROW($F$4),COLUMN(G$3)))=0,"",INDIRECT(ADDRESS(ROW()*3-ROW($L$4)-ROW($F$4)+2,COLUMN(G$3))))</f>
        <v>0.65090000000000003</v>
      </c>
      <c r="Y8" s="23" cm="1">
        <f t="array" aca="1" ref="Y8" ca="1">IF(INDIRECT(ADDRESS(ROW()*3-ROW($L$4)-ROW($F$4),COLUMN(H$3)))=0,"",INDIRECT(ADDRESS(ROW()*3-ROW($L$4)-ROW($F$4)+2,COLUMN(H$3))))</f>
        <v>0.42120000000000007</v>
      </c>
      <c r="Z8" s="23" cm="1">
        <f t="array" aca="1" ref="Z8" ca="1">IF(INDIRECT(ADDRESS(ROW()*3-ROW($L$4)-ROW($F$4),COLUMN(I$3)))=0,"",INDIRECT(ADDRESS(ROW()*3-ROW($L$4)-ROW($F$4)+2,COLUMN(I$3))))</f>
        <v>0.1595</v>
      </c>
      <c r="AA8" s="23" cm="1">
        <f t="array" aca="1" ref="AA8" ca="1">IF(INDIRECT(ADDRESS(ROW()*3-ROW($L$4)-ROW($F$4),COLUMN(J$3)))=0,"",INDIRECT(ADDRESS(ROW()*3-ROW($L$4)-ROW($F$4)+2,COLUMN(J$3))))</f>
        <v>7.0199999999999999E-2</v>
      </c>
    </row>
    <row r="9" spans="1:27" ht="15" thickBot="1">
      <c r="A9" s="3" t="s">
        <v>22</v>
      </c>
      <c r="B9" s="42">
        <v>1.1900000000000001E-3</v>
      </c>
      <c r="C9" s="205"/>
      <c r="D9" s="205"/>
      <c r="E9" s="204"/>
      <c r="F9" s="3" t="s">
        <v>22</v>
      </c>
      <c r="G9" s="187">
        <v>2.5215999999999998</v>
      </c>
      <c r="H9" s="188">
        <v>2.3395000000000001</v>
      </c>
      <c r="I9" s="188">
        <v>9.7600000000000006E-2</v>
      </c>
      <c r="J9" s="188">
        <v>8.4500000000000006E-2</v>
      </c>
      <c r="K9" s="19"/>
      <c r="L9" s="28">
        <v>2015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320.2</v>
      </c>
      <c r="P9" s="23" cm="1">
        <f t="array" aca="1" ref="P9" ca="1">IF(INDIRECT(ADDRESS(ROW()*3-ROW($L$4)-ROW($F$4),COLUMN(G$3)))=0,"",INDIRECT(ADDRESS(ROW()*3-ROW($L$4)-ROW($F$4),COLUMN(G$3))))</f>
        <v>0.48080000000000001</v>
      </c>
      <c r="Q9" s="23" cm="1">
        <f t="array" aca="1" ref="Q9" ca="1">IF(INDIRECT(ADDRESS(ROW()*3-ROW($L$4)-ROW($F$4),COLUMN(H$3)))=0,"",INDIRECT(ADDRESS(ROW()*3-ROW($L$4)-ROW($F$4),COLUMN(H$3))))</f>
        <v>0.26190000000000002</v>
      </c>
      <c r="R9" s="23" cm="1">
        <f t="array" aca="1" ref="R9" ca="1">IF(INDIRECT(ADDRESS(ROW()*3-ROW($L$4)-ROW($F$4),COLUMN(I$3)))=0,"",INDIRECT(ADDRESS(ROW()*3-ROW($L$4)-ROW($F$4),COLUMN(I$3))))</f>
        <v>0.17369999999999999</v>
      </c>
      <c r="S9" s="23" cm="1">
        <f t="array" aca="1" ref="S9" ca="1">IF(INDIRECT(ADDRESS(ROW()*3-ROW($L$4)-ROW($F$4),COLUMN(J$3)))=0,"",INDIRECT(ADDRESS(ROW()*3-ROW($L$4)-ROW($F$4),COLUMN(J$3))))</f>
        <v>4.5199999999999997E-2</v>
      </c>
      <c r="T9" s="68" cm="1">
        <f t="array" aca="1" ref="T9" ca="1">IF(INDIRECT(ADDRESS(ROW()*3-ROW($L$4)-ROW($F$4)+1,COLUMN(G$3)))=0,"",INDIRECT(ADDRESS(ROW()*3-ROW($L$4)-ROW($F$4)+1,COLUMN(G$3))))</f>
        <v>0.48080000000000001</v>
      </c>
      <c r="U9" s="68" cm="1">
        <f t="array" aca="1" ref="U9" ca="1">IF(INDIRECT(ADDRESS(ROW()*3-ROW($L$4)-ROW($F$4)+1,COLUMN(H$3)))=0,"",INDIRECT(ADDRESS(ROW()*3-ROW($L$4)-ROW($F$4)+1,COLUMN(H$3))))</f>
        <v>0.26190000000000002</v>
      </c>
      <c r="V9" s="68" cm="1">
        <f t="array" aca="1" ref="V9" ca="1">IF(INDIRECT(ADDRESS(ROW()*3-ROW($L$4)-ROW($F$4)+1,COLUMN(I$3)))=0,"",INDIRECT(ADDRESS(ROW()*3-ROW($L$4)-ROW($F$4)+1,COLUMN(I$3))))</f>
        <v>0.17369999999999999</v>
      </c>
      <c r="W9" s="68" cm="1">
        <f t="array" aca="1" ref="W9" ca="1">IF(INDIRECT(ADDRESS(ROW()*3-ROW($L$4)-ROW($F$4)+1,COLUMN(J$3)))=0,"",INDIRECT(ADDRESS(ROW()*3-ROW($L$4)-ROW($F$4)+1,COLUMN(J$3))))</f>
        <v>4.5199999999999997E-2</v>
      </c>
      <c r="X9" s="23" cm="1">
        <f t="array" aca="1" ref="X9" ca="1">IF(INDIRECT(ADDRESS(ROW()*3-ROW($L$4)-ROW($F$4),COLUMN(G$3)))=0,"",INDIRECT(ADDRESS(ROW()*3-ROW($L$4)-ROW($F$4)+2,COLUMN(G$3))))</f>
        <v>0.48080000000000001</v>
      </c>
      <c r="Y9" s="23" cm="1">
        <f t="array" aca="1" ref="Y9" ca="1">IF(INDIRECT(ADDRESS(ROW()*3-ROW($L$4)-ROW($F$4),COLUMN(H$3)))=0,"",INDIRECT(ADDRESS(ROW()*3-ROW($L$4)-ROW($F$4)+2,COLUMN(H$3))))</f>
        <v>0.26190000000000002</v>
      </c>
      <c r="Z9" s="23" cm="1">
        <f t="array" aca="1" ref="Z9" ca="1">IF(INDIRECT(ADDRESS(ROW()*3-ROW($L$4)-ROW($F$4),COLUMN(I$3)))=0,"",INDIRECT(ADDRESS(ROW()*3-ROW($L$4)-ROW($F$4)+2,COLUMN(I$3))))</f>
        <v>0.17369999999999999</v>
      </c>
      <c r="AA9" s="23" cm="1">
        <f t="array" aca="1" ref="AA9" ca="1">IF(INDIRECT(ADDRESS(ROW()*3-ROW($L$4)-ROW($F$4),COLUMN(J$3)))=0,"",INDIRECT(ADDRESS(ROW()*3-ROW($L$4)-ROW($F$4)+2,COLUMN(J$3))))</f>
        <v>4.5199999999999997E-2</v>
      </c>
    </row>
    <row r="10" spans="1:27" ht="15" thickBot="1">
      <c r="A10" s="3" t="s">
        <v>20</v>
      </c>
      <c r="B10" s="42">
        <v>1.1900000000000001E-3</v>
      </c>
      <c r="C10" s="205" t="s">
        <v>5</v>
      </c>
      <c r="D10" s="205" t="s">
        <v>6</v>
      </c>
      <c r="E10" s="204">
        <v>348.65</v>
      </c>
      <c r="F10" s="3" t="s">
        <v>20</v>
      </c>
      <c r="G10" s="187">
        <v>1.1578999999999999</v>
      </c>
      <c r="H10" s="188">
        <v>0.94009999999999994</v>
      </c>
      <c r="I10" s="188">
        <v>0.13689999999999999</v>
      </c>
      <c r="J10" s="188">
        <v>8.09E-2</v>
      </c>
      <c r="K10" s="19"/>
      <c r="L10" s="28">
        <v>2015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333.4</v>
      </c>
      <c r="P10" s="23" cm="1">
        <f t="array" aca="1" ref="P10" ca="1">IF(INDIRECT(ADDRESS(ROW()*3-ROW($L$4)-ROW($F$4),COLUMN(G$3)))=0,"",INDIRECT(ADDRESS(ROW()*3-ROW($L$4)-ROW($F$4),COLUMN(G$3))))</f>
        <v>0.83499999999999996</v>
      </c>
      <c r="Q10" s="23" cm="1">
        <f t="array" aca="1" ref="Q10" ca="1">IF(INDIRECT(ADDRESS(ROW()*3-ROW($L$4)-ROW($F$4),COLUMN(H$3)))=0,"",INDIRECT(ADDRESS(ROW()*3-ROW($L$4)-ROW($F$4),COLUMN(H$3))))</f>
        <v>0.66500000000000004</v>
      </c>
      <c r="R10" s="23" cm="1">
        <f t="array" aca="1" ref="R10" ca="1">IF(INDIRECT(ADDRESS(ROW()*3-ROW($L$4)-ROW($F$4),COLUMN(I$3)))=0,"",INDIRECT(ADDRESS(ROW()*3-ROW($L$4)-ROW($F$4),COLUMN(I$3))))</f>
        <v>0.11</v>
      </c>
      <c r="S10" s="23" cm="1">
        <f t="array" aca="1" ref="S10" ca="1">IF(INDIRECT(ADDRESS(ROW()*3-ROW($L$4)-ROW($F$4),COLUMN(J$3)))=0,"",INDIRECT(ADDRESS(ROW()*3-ROW($L$4)-ROW($F$4),COLUMN(J$3))))</f>
        <v>0.06</v>
      </c>
      <c r="T10" s="68" cm="1">
        <f t="array" aca="1" ref="T10" ca="1">IF(INDIRECT(ADDRESS(ROW()*3-ROW($L$4)-ROW($F$4)+1,COLUMN(G$3)))=0,"",INDIRECT(ADDRESS(ROW()*3-ROW($L$4)-ROW($F$4)+1,COLUMN(G$3))))</f>
        <v>0.83499999999999996</v>
      </c>
      <c r="U10" s="68" cm="1">
        <f t="array" aca="1" ref="U10" ca="1">IF(INDIRECT(ADDRESS(ROW()*3-ROW($L$4)-ROW($F$4)+1,COLUMN(H$3)))=0,"",INDIRECT(ADDRESS(ROW()*3-ROW($L$4)-ROW($F$4)+1,COLUMN(H$3))))</f>
        <v>0.66500000000000004</v>
      </c>
      <c r="V10" s="68" cm="1">
        <f t="array" aca="1" ref="V10" ca="1">IF(INDIRECT(ADDRESS(ROW()*3-ROW($L$4)-ROW($F$4)+1,COLUMN(I$3)))=0,"",INDIRECT(ADDRESS(ROW()*3-ROW($L$4)-ROW($F$4)+1,COLUMN(I$3))))</f>
        <v>0.11</v>
      </c>
      <c r="W10" s="68" cm="1">
        <f t="array" aca="1" ref="W10" ca="1">IF(INDIRECT(ADDRESS(ROW()*3-ROW($L$4)-ROW($F$4)+1,COLUMN(J$3)))=0,"",INDIRECT(ADDRESS(ROW()*3-ROW($L$4)-ROW($F$4)+1,COLUMN(J$3))))</f>
        <v>0.06</v>
      </c>
      <c r="X10" s="23" cm="1">
        <f t="array" aca="1" ref="X10" ca="1">IF(INDIRECT(ADDRESS(ROW()*3-ROW($L$4)-ROW($F$4),COLUMN(G$3)))=0,"",INDIRECT(ADDRESS(ROW()*3-ROW($L$4)-ROW($F$4)+2,COLUMN(G$3))))</f>
        <v>0.83499999999999996</v>
      </c>
      <c r="Y10" s="23" cm="1">
        <f t="array" aca="1" ref="Y10" ca="1">IF(INDIRECT(ADDRESS(ROW()*3-ROW($L$4)-ROW($F$4),COLUMN(H$3)))=0,"",INDIRECT(ADDRESS(ROW()*3-ROW($L$4)-ROW($F$4)+2,COLUMN(H$3))))</f>
        <v>0.66500000000000004</v>
      </c>
      <c r="Z10" s="23" cm="1">
        <f t="array" aca="1" ref="Z10" ca="1">IF(INDIRECT(ADDRESS(ROW()*3-ROW($L$4)-ROW($F$4),COLUMN(I$3)))=0,"",INDIRECT(ADDRESS(ROW()*3-ROW($L$4)-ROW($F$4)+2,COLUMN(I$3))))</f>
        <v>0.11</v>
      </c>
      <c r="AA10" s="23" cm="1">
        <f t="array" aca="1" ref="AA10" ca="1">IF(INDIRECT(ADDRESS(ROW()*3-ROW($L$4)-ROW($F$4),COLUMN(J$3)))=0,"",INDIRECT(ADDRESS(ROW()*3-ROW($L$4)-ROW($F$4)+2,COLUMN(J$3))))</f>
        <v>0.06</v>
      </c>
    </row>
    <row r="11" spans="1:27" ht="15" thickBot="1">
      <c r="A11" s="3" t="s">
        <v>21</v>
      </c>
      <c r="B11" s="42">
        <v>1.1900000000000001E-3</v>
      </c>
      <c r="C11" s="205"/>
      <c r="D11" s="205"/>
      <c r="E11" s="204"/>
      <c r="F11" s="3" t="s">
        <v>21</v>
      </c>
      <c r="G11" s="187">
        <v>1.1578999999999999</v>
      </c>
      <c r="H11" s="188">
        <v>0.94009999999999994</v>
      </c>
      <c r="I11" s="188">
        <v>0.13689999999999999</v>
      </c>
      <c r="J11" s="188">
        <v>8.09E-2</v>
      </c>
      <c r="K11" s="19"/>
      <c r="L11" s="28">
        <v>2015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329.8</v>
      </c>
      <c r="P11" s="23" cm="1">
        <f t="array" aca="1" ref="P11" ca="1">IF(INDIRECT(ADDRESS(ROW()*3-ROW($L$4)-ROW($F$4),COLUMN(G$3)))=0,"",INDIRECT(ADDRESS(ROW()*3-ROW($L$4)-ROW($F$4),COLUMN(G$3))))</f>
        <v>0.745</v>
      </c>
      <c r="Q11" s="23" cm="1">
        <f t="array" aca="1" ref="Q11" ca="1">IF(INDIRECT(ADDRESS(ROW()*3-ROW($L$4)-ROW($F$4),COLUMN(H$3)))=0,"",INDIRECT(ADDRESS(ROW()*3-ROW($L$4)-ROW($F$4),COLUMN(H$3))))</f>
        <v>0.57619999999999993</v>
      </c>
      <c r="R11" s="23" cm="1">
        <f t="array" aca="1" ref="R11" ca="1">IF(INDIRECT(ADDRESS(ROW()*3-ROW($L$4)-ROW($F$4),COLUMN(I$3)))=0,"",INDIRECT(ADDRESS(ROW()*3-ROW($L$4)-ROW($F$4),COLUMN(I$3))))</f>
        <v>0.1013</v>
      </c>
      <c r="S11" s="23" cm="1">
        <f t="array" aca="1" ref="S11" ca="1">IF(INDIRECT(ADDRESS(ROW()*3-ROW($L$4)-ROW($F$4),COLUMN(J$3)))=0,"",INDIRECT(ADDRESS(ROW()*3-ROW($L$4)-ROW($F$4),COLUMN(J$3))))</f>
        <v>6.7500000000000004E-2</v>
      </c>
      <c r="T11" s="68" cm="1">
        <f t="array" aca="1" ref="T11" ca="1">IF(INDIRECT(ADDRESS(ROW()*3-ROW($L$4)-ROW($F$4)+1,COLUMN(G$3)))=0,"",INDIRECT(ADDRESS(ROW()*3-ROW($L$4)-ROW($F$4)+1,COLUMN(G$3))))</f>
        <v>0.745</v>
      </c>
      <c r="U11" s="68" cm="1">
        <f t="array" aca="1" ref="U11" ca="1">IF(INDIRECT(ADDRESS(ROW()*3-ROW($L$4)-ROW($F$4)+1,COLUMN(H$3)))=0,"",INDIRECT(ADDRESS(ROW()*3-ROW($L$4)-ROW($F$4)+1,COLUMN(H$3))))</f>
        <v>0.57619999999999993</v>
      </c>
      <c r="V11" s="68" cm="1">
        <f t="array" aca="1" ref="V11" ca="1">IF(INDIRECT(ADDRESS(ROW()*3-ROW($L$4)-ROW($F$4)+1,COLUMN(I$3)))=0,"",INDIRECT(ADDRESS(ROW()*3-ROW($L$4)-ROW($F$4)+1,COLUMN(I$3))))</f>
        <v>0.1013</v>
      </c>
      <c r="W11" s="68" cm="1">
        <f t="array" aca="1" ref="W11" ca="1">IF(INDIRECT(ADDRESS(ROW()*3-ROW($L$4)-ROW($F$4)+1,COLUMN(J$3)))=0,"",INDIRECT(ADDRESS(ROW()*3-ROW($L$4)-ROW($F$4)+1,COLUMN(J$3))))</f>
        <v>6.7500000000000004E-2</v>
      </c>
      <c r="X11" s="23" cm="1">
        <f t="array" aca="1" ref="X11" ca="1">IF(INDIRECT(ADDRESS(ROW()*3-ROW($L$4)-ROW($F$4),COLUMN(G$3)))=0,"",INDIRECT(ADDRESS(ROW()*3-ROW($L$4)-ROW($F$4)+2,COLUMN(G$3))))</f>
        <v>0.745</v>
      </c>
      <c r="Y11" s="23" cm="1">
        <f t="array" aca="1" ref="Y11" ca="1">IF(INDIRECT(ADDRESS(ROW()*3-ROW($L$4)-ROW($F$4),COLUMN(H$3)))=0,"",INDIRECT(ADDRESS(ROW()*3-ROW($L$4)-ROW($F$4)+2,COLUMN(H$3))))</f>
        <v>0.57619999999999993</v>
      </c>
      <c r="Z11" s="23" cm="1">
        <f t="array" aca="1" ref="Z11" ca="1">IF(INDIRECT(ADDRESS(ROW()*3-ROW($L$4)-ROW($F$4),COLUMN(I$3)))=0,"",INDIRECT(ADDRESS(ROW()*3-ROW($L$4)-ROW($F$4)+2,COLUMN(I$3))))</f>
        <v>0.1013</v>
      </c>
      <c r="AA11" s="23" cm="1">
        <f t="array" aca="1" ref="AA11" ca="1">IF(INDIRECT(ADDRESS(ROW()*3-ROW($L$4)-ROW($F$4),COLUMN(J$3)))=0,"",INDIRECT(ADDRESS(ROW()*3-ROW($L$4)-ROW($F$4)+2,COLUMN(J$3))))</f>
        <v>6.7500000000000004E-2</v>
      </c>
    </row>
    <row r="12" spans="1:27" ht="15" thickBot="1">
      <c r="A12" s="3" t="s">
        <v>22</v>
      </c>
      <c r="B12" s="42">
        <v>1.1900000000000001E-3</v>
      </c>
      <c r="C12" s="205"/>
      <c r="D12" s="205"/>
      <c r="E12" s="204"/>
      <c r="F12" s="3" t="s">
        <v>22</v>
      </c>
      <c r="G12" s="187">
        <v>1.1578999999999999</v>
      </c>
      <c r="H12" s="188">
        <v>0.94009999999999994</v>
      </c>
      <c r="I12" s="188">
        <v>0.13689999999999999</v>
      </c>
      <c r="J12" s="188">
        <v>8.09E-2</v>
      </c>
      <c r="K12" s="19"/>
      <c r="L12" s="28">
        <v>2015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355.95</v>
      </c>
      <c r="P12" s="23" cm="1">
        <f t="array" aca="1" ref="P12" ca="1">IF(INDIRECT(ADDRESS(ROW()*3-ROW($L$4)-ROW($F$4),COLUMN(G$3)))=0,"",INDIRECT(ADDRESS(ROW()*3-ROW($L$4)-ROW($F$4),COLUMN(G$3))))</f>
        <v>1.3428</v>
      </c>
      <c r="Q12" s="23" cm="1">
        <f t="array" aca="1" ref="Q12" ca="1">IF(INDIRECT(ADDRESS(ROW()*3-ROW($L$4)-ROW($F$4),COLUMN(H$3)))=0,"",INDIRECT(ADDRESS(ROW()*3-ROW($L$4)-ROW($F$4),COLUMN(H$3))))</f>
        <v>1.1627999999999998</v>
      </c>
      <c r="R12" s="23" cm="1">
        <f t="array" aca="1" ref="R12" ca="1">IF(INDIRECT(ADDRESS(ROW()*3-ROW($L$4)-ROW($F$4),COLUMN(I$3)))=0,"",INDIRECT(ADDRESS(ROW()*3-ROW($L$4)-ROW($F$4),COLUMN(I$3))))</f>
        <v>0.08</v>
      </c>
      <c r="S12" s="23" cm="1">
        <f t="array" aca="1" ref="S12" ca="1">IF(INDIRECT(ADDRESS(ROW()*3-ROW($L$4)-ROW($F$4),COLUMN(J$3)))=0,"",INDIRECT(ADDRESS(ROW()*3-ROW($L$4)-ROW($F$4),COLUMN(J$3))))</f>
        <v>0.1</v>
      </c>
      <c r="T12" s="68" cm="1">
        <f t="array" aca="1" ref="T12" ca="1">IF(INDIRECT(ADDRESS(ROW()*3-ROW($L$4)-ROW($F$4)+1,COLUMN(G$3)))=0,"",INDIRECT(ADDRESS(ROW()*3-ROW($L$4)-ROW($F$4)+1,COLUMN(G$3))))</f>
        <v>1.3764000000000001</v>
      </c>
      <c r="U12" s="68" cm="1">
        <f t="array" aca="1" ref="U12" ca="1">IF(INDIRECT(ADDRESS(ROW()*3-ROW($L$4)-ROW($F$4)+1,COLUMN(H$3)))=0,"",INDIRECT(ADDRESS(ROW()*3-ROW($L$4)-ROW($F$4)+1,COLUMN(H$3))))</f>
        <v>1.1963999999999999</v>
      </c>
      <c r="V12" s="68" cm="1">
        <f t="array" aca="1" ref="V12" ca="1">IF(INDIRECT(ADDRESS(ROW()*3-ROW($L$4)-ROW($F$4)+1,COLUMN(I$3)))=0,"",INDIRECT(ADDRESS(ROW()*3-ROW($L$4)-ROW($F$4)+1,COLUMN(I$3))))</f>
        <v>0.08</v>
      </c>
      <c r="W12" s="68" cm="1">
        <f t="array" aca="1" ref="W12" ca="1">IF(INDIRECT(ADDRESS(ROW()*3-ROW($L$4)-ROW($F$4)+1,COLUMN(J$3)))=0,"",INDIRECT(ADDRESS(ROW()*3-ROW($L$4)-ROW($F$4)+1,COLUMN(J$3))))</f>
        <v>0.1</v>
      </c>
      <c r="X12" s="23" cm="1">
        <f t="array" aca="1" ref="X12" ca="1">IF(INDIRECT(ADDRESS(ROW()*3-ROW($L$4)-ROW($F$4),COLUMN(G$3)))=0,"",INDIRECT(ADDRESS(ROW()*3-ROW($L$4)-ROW($F$4)+2,COLUMN(G$3))))</f>
        <v>1.4098999999999999</v>
      </c>
      <c r="Y12" s="23" cm="1">
        <f t="array" aca="1" ref="Y12" ca="1">IF(INDIRECT(ADDRESS(ROW()*3-ROW($L$4)-ROW($F$4),COLUMN(H$3)))=0,"",INDIRECT(ADDRESS(ROW()*3-ROW($L$4)-ROW($F$4)+2,COLUMN(H$3))))</f>
        <v>1.2298999999999998</v>
      </c>
      <c r="Z12" s="23" cm="1">
        <f t="array" aca="1" ref="Z12" ca="1">IF(INDIRECT(ADDRESS(ROW()*3-ROW($L$4)-ROW($F$4),COLUMN(I$3)))=0,"",INDIRECT(ADDRESS(ROW()*3-ROW($L$4)-ROW($F$4)+2,COLUMN(I$3))))</f>
        <v>0.08</v>
      </c>
      <c r="AA12" s="23" cm="1">
        <f t="array" aca="1" ref="AA12" ca="1">IF(INDIRECT(ADDRESS(ROW()*3-ROW($L$4)-ROW($F$4),COLUMN(J$3)))=0,"",INDIRECT(ADDRESS(ROW()*3-ROW($L$4)-ROW($F$4)+2,COLUMN(J$3))))</f>
        <v>0.1</v>
      </c>
    </row>
    <row r="13" spans="1:27" ht="15" thickBot="1">
      <c r="A13" s="3" t="s">
        <v>23</v>
      </c>
      <c r="B13" s="42">
        <v>1.1900000000000001E-3</v>
      </c>
      <c r="C13" s="205" t="s">
        <v>6</v>
      </c>
      <c r="D13" s="205" t="s">
        <v>7</v>
      </c>
      <c r="E13" s="204">
        <v>340.5</v>
      </c>
      <c r="F13" s="3" t="s">
        <v>23</v>
      </c>
      <c r="G13" s="187">
        <v>0.96389999999999998</v>
      </c>
      <c r="H13" s="188">
        <v>0.74139999999999995</v>
      </c>
      <c r="I13" s="188">
        <v>0.15590000000000001</v>
      </c>
      <c r="J13" s="188">
        <v>6.6600000000000006E-2</v>
      </c>
      <c r="K13" s="19"/>
      <c r="L13" s="28">
        <v>2015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310.89999999999998</v>
      </c>
      <c r="P13" s="23" cm="1">
        <f t="array" aca="1" ref="P13" ca="1">IF(INDIRECT(ADDRESS(ROW()*3-ROW($L$4)-ROW($F$4),COLUMN(G$3)))=0,"",INDIRECT(ADDRESS(ROW()*3-ROW($L$4)-ROW($F$4),COLUMN(G$3))))</f>
        <v>0.2616</v>
      </c>
      <c r="Q13" s="23" cm="1">
        <f t="array" aca="1" ref="Q13" ca="1">IF(INDIRECT(ADDRESS(ROW()*3-ROW($L$4)-ROW($F$4),COLUMN(H$3)))=0,"",INDIRECT(ADDRESS(ROW()*3-ROW($L$4)-ROW($F$4),COLUMN(H$3))))</f>
        <v>0.10199999999999998</v>
      </c>
      <c r="R13" s="23" cm="1">
        <f t="array" aca="1" ref="R13" ca="1">IF(INDIRECT(ADDRESS(ROW()*3-ROW($L$4)-ROW($F$4),COLUMN(I$3)))=0,"",INDIRECT(ADDRESS(ROW()*3-ROW($L$4)-ROW($F$4),COLUMN(I$3))))</f>
        <v>6.8400000000000002E-2</v>
      </c>
      <c r="S13" s="23" cm="1">
        <f t="array" aca="1" ref="S13" ca="1">IF(INDIRECT(ADDRESS(ROW()*3-ROW($L$4)-ROW($F$4),COLUMN(J$3)))=0,"",INDIRECT(ADDRESS(ROW()*3-ROW($L$4)-ROW($F$4),COLUMN(J$3))))</f>
        <v>9.1200000000000003E-2</v>
      </c>
      <c r="T13" s="68" cm="1">
        <f t="array" aca="1" ref="T13" ca="1">IF(INDIRECT(ADDRESS(ROW()*3-ROW($L$4)-ROW($F$4)+1,COLUMN(G$3)))=0,"",INDIRECT(ADDRESS(ROW()*3-ROW($L$4)-ROW($F$4)+1,COLUMN(G$3))))</f>
        <v>0.2681</v>
      </c>
      <c r="U13" s="68" cm="1">
        <f t="array" aca="1" ref="U13" ca="1">IF(INDIRECT(ADDRESS(ROW()*3-ROW($L$4)-ROW($F$4)+1,COLUMN(H$3)))=0,"",INDIRECT(ADDRESS(ROW()*3-ROW($L$4)-ROW($F$4)+1,COLUMN(H$3))))</f>
        <v>0.10450000000000001</v>
      </c>
      <c r="V13" s="68" cm="1">
        <f t="array" aca="1" ref="V13" ca="1">IF(INDIRECT(ADDRESS(ROW()*3-ROW($L$4)-ROW($F$4)+1,COLUMN(I$3)))=0,"",INDIRECT(ADDRESS(ROW()*3-ROW($L$4)-ROW($F$4)+1,COLUMN(I$3))))</f>
        <v>7.0099999999999996E-2</v>
      </c>
      <c r="W13" s="68" cm="1">
        <f t="array" aca="1" ref="W13" ca="1">IF(INDIRECT(ADDRESS(ROW()*3-ROW($L$4)-ROW($F$4)+1,COLUMN(J$3)))=0,"",INDIRECT(ADDRESS(ROW()*3-ROW($L$4)-ROW($F$4)+1,COLUMN(J$3))))</f>
        <v>9.35E-2</v>
      </c>
      <c r="X13" s="23" cm="1">
        <f t="array" aca="1" ref="X13" ca="1">IF(INDIRECT(ADDRESS(ROW()*3-ROW($L$4)-ROW($F$4),COLUMN(G$3)))=0,"",INDIRECT(ADDRESS(ROW()*3-ROW($L$4)-ROW($F$4)+2,COLUMN(G$3))))</f>
        <v>0.2747</v>
      </c>
      <c r="Y13" s="23" cm="1">
        <f t="array" aca="1" ref="Y13" ca="1">IF(INDIRECT(ADDRESS(ROW()*3-ROW($L$4)-ROW($F$4),COLUMN(H$3)))=0,"",INDIRECT(ADDRESS(ROW()*3-ROW($L$4)-ROW($F$4)+2,COLUMN(H$3))))</f>
        <v>0.1071</v>
      </c>
      <c r="Z13" s="23" cm="1">
        <f t="array" aca="1" ref="Z13" ca="1">IF(INDIRECT(ADDRESS(ROW()*3-ROW($L$4)-ROW($F$4),COLUMN(I$3)))=0,"",INDIRECT(ADDRESS(ROW()*3-ROW($L$4)-ROW($F$4)+2,COLUMN(I$3))))</f>
        <v>7.1800000000000003E-2</v>
      </c>
      <c r="AA13" s="23" cm="1">
        <f t="array" aca="1" ref="AA13" ca="1">IF(INDIRECT(ADDRESS(ROW()*3-ROW($L$4)-ROW($F$4),COLUMN(J$3)))=0,"",INDIRECT(ADDRESS(ROW()*3-ROW($L$4)-ROW($F$4)+2,COLUMN(J$3))))</f>
        <v>9.5799999999999996E-2</v>
      </c>
    </row>
    <row r="14" spans="1:27" ht="15" thickBot="1">
      <c r="A14" s="3" t="s">
        <v>21</v>
      </c>
      <c r="B14" s="42">
        <v>1.1900000000000001E-3</v>
      </c>
      <c r="C14" s="205"/>
      <c r="D14" s="205"/>
      <c r="E14" s="204"/>
      <c r="F14" s="3" t="s">
        <v>21</v>
      </c>
      <c r="G14" s="187">
        <v>0.96389999999999998</v>
      </c>
      <c r="H14" s="188">
        <v>0.74139999999999995</v>
      </c>
      <c r="I14" s="188">
        <v>0.15590000000000001</v>
      </c>
      <c r="J14" s="188">
        <v>6.6600000000000006E-2</v>
      </c>
      <c r="K14" s="19"/>
      <c r="L14" s="28">
        <v>2015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306.95</v>
      </c>
      <c r="P14" s="23" cm="1">
        <f t="array" aca="1" ref="P14" ca="1">IF(INDIRECT(ADDRESS(ROW()*3-ROW($L$4)-ROW($F$4),COLUMN(G$3)))=0,"",INDIRECT(ADDRESS(ROW()*3-ROW($L$4)-ROW($F$4),COLUMN(G$3))))</f>
        <v>0.1668</v>
      </c>
      <c r="Q14" s="23" cm="1">
        <f t="array" aca="1" ref="Q14" ca="1">IF(INDIRECT(ADDRESS(ROW()*3-ROW($L$4)-ROW($F$4),COLUMN(H$3)))=0,"",INDIRECT(ADDRESS(ROW()*3-ROW($L$4)-ROW($F$4),COLUMN(H$3))))</f>
        <v>-0.1464</v>
      </c>
      <c r="R14" s="23" cm="1">
        <f t="array" aca="1" ref="R14" ca="1">IF(INDIRECT(ADDRESS(ROW()*3-ROW($L$4)-ROW($F$4),COLUMN(I$3)))=0,"",INDIRECT(ADDRESS(ROW()*3-ROW($L$4)-ROW($F$4),COLUMN(I$3))))</f>
        <v>0.20760000000000001</v>
      </c>
      <c r="S14" s="23" cm="1">
        <f t="array" aca="1" ref="S14" ca="1">IF(INDIRECT(ADDRESS(ROW()*3-ROW($L$4)-ROW($F$4),COLUMN(J$3)))=0,"",INDIRECT(ADDRESS(ROW()*3-ROW($L$4)-ROW($F$4),COLUMN(J$3))))</f>
        <v>0.1056</v>
      </c>
      <c r="T14" s="68" cm="1">
        <f t="array" aca="1" ref="T14" ca="1">IF(INDIRECT(ADDRESS(ROW()*3-ROW($L$4)-ROW($F$4)+1,COLUMN(G$3)))=0,"",INDIRECT(ADDRESS(ROW()*3-ROW($L$4)-ROW($F$4)+1,COLUMN(G$3))))</f>
        <v>0.17100000000000001</v>
      </c>
      <c r="U14" s="68" cm="1">
        <f t="array" aca="1" ref="U14" ca="1">IF(INDIRECT(ADDRESS(ROW()*3-ROW($L$4)-ROW($F$4)+1,COLUMN(H$3)))=0,"",INDIRECT(ADDRESS(ROW()*3-ROW($L$4)-ROW($F$4)+1,COLUMN(H$3))))</f>
        <v>-0.14999999999999997</v>
      </c>
      <c r="V14" s="68" cm="1">
        <f t="array" aca="1" ref="V14" ca="1">IF(INDIRECT(ADDRESS(ROW()*3-ROW($L$4)-ROW($F$4)+1,COLUMN(I$3)))=0,"",INDIRECT(ADDRESS(ROW()*3-ROW($L$4)-ROW($F$4)+1,COLUMN(I$3))))</f>
        <v>0.21279999999999999</v>
      </c>
      <c r="W14" s="68" cm="1">
        <f t="array" aca="1" ref="W14" ca="1">IF(INDIRECT(ADDRESS(ROW()*3-ROW($L$4)-ROW($F$4)+1,COLUMN(J$3)))=0,"",INDIRECT(ADDRESS(ROW()*3-ROW($L$4)-ROW($F$4)+1,COLUMN(J$3))))</f>
        <v>0.1082</v>
      </c>
      <c r="X14" s="23" cm="1">
        <f t="array" aca="1" ref="X14" ca="1">IF(INDIRECT(ADDRESS(ROW()*3-ROW($L$4)-ROW($F$4),COLUMN(G$3)))=0,"",INDIRECT(ADDRESS(ROW()*3-ROW($L$4)-ROW($F$4)+2,COLUMN(G$3))))</f>
        <v>0.17510000000000001</v>
      </c>
      <c r="Y14" s="23" cm="1">
        <f t="array" aca="1" ref="Y14" ca="1">IF(INDIRECT(ADDRESS(ROW()*3-ROW($L$4)-ROW($F$4),COLUMN(H$3)))=0,"",INDIRECT(ADDRESS(ROW()*3-ROW($L$4)-ROW($F$4)+2,COLUMN(H$3))))</f>
        <v>-0.15379999999999999</v>
      </c>
      <c r="Z14" s="23" cm="1">
        <f t="array" aca="1" ref="Z14" ca="1">IF(INDIRECT(ADDRESS(ROW()*3-ROW($L$4)-ROW($F$4),COLUMN(I$3)))=0,"",INDIRECT(ADDRESS(ROW()*3-ROW($L$4)-ROW($F$4)+2,COLUMN(I$3))))</f>
        <v>0.218</v>
      </c>
      <c r="AA14" s="23" cm="1">
        <f t="array" aca="1" ref="AA14" ca="1">IF(INDIRECT(ADDRESS(ROW()*3-ROW($L$4)-ROW($F$4),COLUMN(J$3)))=0,"",INDIRECT(ADDRESS(ROW()*3-ROW($L$4)-ROW($F$4)+2,COLUMN(J$3))))</f>
        <v>0.1109</v>
      </c>
    </row>
    <row r="15" spans="1:27" ht="15" thickBot="1">
      <c r="A15" s="3" t="s">
        <v>22</v>
      </c>
      <c r="B15" s="42">
        <v>1.1900000000000001E-3</v>
      </c>
      <c r="C15" s="205"/>
      <c r="D15" s="205"/>
      <c r="E15" s="204"/>
      <c r="F15" s="3" t="s">
        <v>22</v>
      </c>
      <c r="G15" s="187">
        <v>0.96389999999999998</v>
      </c>
      <c r="H15" s="188">
        <v>0.74139999999999995</v>
      </c>
      <c r="I15" s="188">
        <v>0.15590000000000001</v>
      </c>
      <c r="J15" s="188">
        <v>6.6600000000000006E-2</v>
      </c>
      <c r="K15" s="19"/>
      <c r="L15" s="28">
        <v>2015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279.25</v>
      </c>
      <c r="P15" s="23" cm="1">
        <f t="array" aca="1" ref="P15" ca="1">IF(INDIRECT(ADDRESS(ROW()*3-ROW($L$4)-ROW($F$4),COLUMN(G$3)))=0,"",INDIRECT(ADDRESS(ROW()*3-ROW($L$4)-ROW($F$4),COLUMN(G$3))))</f>
        <v>-0.498</v>
      </c>
      <c r="Q15" s="23" cm="1">
        <f t="array" aca="1" ref="Q15" ca="1">IF(INDIRECT(ADDRESS(ROW()*3-ROW($L$4)-ROW($F$4),COLUMN(H$3)))=0,"",INDIRECT(ADDRESS(ROW()*3-ROW($L$4)-ROW($F$4),COLUMN(H$3))))</f>
        <v>-0.83160000000000001</v>
      </c>
      <c r="R15" s="23" cm="1">
        <f t="array" aca="1" ref="R15" ca="1">IF(INDIRECT(ADDRESS(ROW()*3-ROW($L$4)-ROW($F$4),COLUMN(I$3)))=0,"",INDIRECT(ADDRESS(ROW()*3-ROW($L$4)-ROW($F$4),COLUMN(I$3))))</f>
        <v>0.25080000000000002</v>
      </c>
      <c r="S15" s="23" cm="1">
        <f t="array" aca="1" ref="S15" ca="1">IF(INDIRECT(ADDRESS(ROW()*3-ROW($L$4)-ROW($F$4),COLUMN(J$3)))=0,"",INDIRECT(ADDRESS(ROW()*3-ROW($L$4)-ROW($F$4),COLUMN(J$3))))</f>
        <v>8.2799999999999999E-2</v>
      </c>
      <c r="T15" s="68" cm="1">
        <f t="array" aca="1" ref="T15" ca="1">IF(INDIRECT(ADDRESS(ROW()*3-ROW($L$4)-ROW($F$4)+1,COLUMN(G$3)))=0,"",INDIRECT(ADDRESS(ROW()*3-ROW($L$4)-ROW($F$4)+1,COLUMN(G$3))))</f>
        <v>-0.51049999999999995</v>
      </c>
      <c r="U15" s="68" cm="1">
        <f t="array" aca="1" ref="U15" ca="1">IF(INDIRECT(ADDRESS(ROW()*3-ROW($L$4)-ROW($F$4)+1,COLUMN(H$3)))=0,"",INDIRECT(ADDRESS(ROW()*3-ROW($L$4)-ROW($F$4)+1,COLUMN(H$3))))</f>
        <v>-0.85249999999999992</v>
      </c>
      <c r="V15" s="68" cm="1">
        <f t="array" aca="1" ref="V15" ca="1">IF(INDIRECT(ADDRESS(ROW()*3-ROW($L$4)-ROW($F$4)+1,COLUMN(I$3)))=0,"",INDIRECT(ADDRESS(ROW()*3-ROW($L$4)-ROW($F$4)+1,COLUMN(I$3))))</f>
        <v>0.2571</v>
      </c>
      <c r="W15" s="68" cm="1">
        <f t="array" aca="1" ref="W15" ca="1">IF(INDIRECT(ADDRESS(ROW()*3-ROW($L$4)-ROW($F$4)+1,COLUMN(J$3)))=0,"",INDIRECT(ADDRESS(ROW()*3-ROW($L$4)-ROW($F$4)+1,COLUMN(J$3))))</f>
        <v>8.4900000000000003E-2</v>
      </c>
      <c r="X15" s="23" cm="1">
        <f t="array" aca="1" ref="X15" ca="1">IF(INDIRECT(ADDRESS(ROW()*3-ROW($L$4)-ROW($F$4),COLUMN(G$3)))=0,"",INDIRECT(ADDRESS(ROW()*3-ROW($L$4)-ROW($F$4)+2,COLUMN(G$3))))</f>
        <v>-0.52290000000000003</v>
      </c>
      <c r="Y15" s="23" cm="1">
        <f t="array" aca="1" ref="Y15" ca="1">IF(INDIRECT(ADDRESS(ROW()*3-ROW($L$4)-ROW($F$4),COLUMN(H$3)))=0,"",INDIRECT(ADDRESS(ROW()*3-ROW($L$4)-ROW($F$4)+2,COLUMN(H$3))))</f>
        <v>-0.87309999999999999</v>
      </c>
      <c r="Z15" s="23" cm="1">
        <f t="array" aca="1" ref="Z15" ca="1">IF(INDIRECT(ADDRESS(ROW()*3-ROW($L$4)-ROW($F$4),COLUMN(I$3)))=0,"",INDIRECT(ADDRESS(ROW()*3-ROW($L$4)-ROW($F$4)+2,COLUMN(I$3))))</f>
        <v>0.26329999999999998</v>
      </c>
      <c r="AA15" s="23" cm="1">
        <f t="array" aca="1" ref="AA15" ca="1">IF(INDIRECT(ADDRESS(ROW()*3-ROW($L$4)-ROW($F$4),COLUMN(J$3)))=0,"",INDIRECT(ADDRESS(ROW()*3-ROW($L$4)-ROW($F$4)+2,COLUMN(J$3))))</f>
        <v>8.6900000000000005E-2</v>
      </c>
    </row>
    <row r="16" spans="1:27" ht="15" thickBot="1">
      <c r="A16" s="3" t="s">
        <v>20</v>
      </c>
      <c r="B16" s="42">
        <v>1.1900000000000001E-3</v>
      </c>
      <c r="C16" s="205" t="s">
        <v>7</v>
      </c>
      <c r="D16" s="205" t="s">
        <v>8</v>
      </c>
      <c r="E16" s="204">
        <v>327.35000000000002</v>
      </c>
      <c r="F16" s="3" t="s">
        <v>20</v>
      </c>
      <c r="G16" s="187">
        <v>0.65090000000000003</v>
      </c>
      <c r="H16" s="188">
        <v>0.42120000000000007</v>
      </c>
      <c r="I16" s="188">
        <v>0.1595</v>
      </c>
      <c r="J16" s="188">
        <v>7.0199999999999999E-2</v>
      </c>
      <c r="K16" s="19"/>
      <c r="L16" s="29">
        <v>2015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279.60000000000002</v>
      </c>
      <c r="P16" s="23" cm="1">
        <f t="array" aca="1" ref="P16" ca="1">IF(INDIRECT(ADDRESS(ROW()*3-ROW($L$4)-ROW($F$4),COLUMN(G$3)))=0,"",INDIRECT(ADDRESS(ROW()*3-ROW($L$4)-ROW($F$4),COLUMN(G$3))))</f>
        <v>-0.48959999999999998</v>
      </c>
      <c r="Q16" s="23" cm="1">
        <f t="array" aca="1" ref="Q16" ca="1">IF(INDIRECT(ADDRESS(ROW()*3-ROW($L$4)-ROW($F$4),COLUMN(H$3)))=0,"",INDIRECT(ADDRESS(ROW()*3-ROW($L$4)-ROW($F$4),COLUMN(H$3))))</f>
        <v>-0.86399999999999999</v>
      </c>
      <c r="R16" s="23" cm="1">
        <f t="array" aca="1" ref="R16" ca="1">IF(INDIRECT(ADDRESS(ROW()*3-ROW($L$4)-ROW($F$4),COLUMN(I$3)))=0,"",INDIRECT(ADDRESS(ROW()*3-ROW($L$4)-ROW($F$4),COLUMN(I$3))))</f>
        <v>0.3024</v>
      </c>
      <c r="S16" s="23" cm="1">
        <f t="array" aca="1" ref="S16" ca="1">IF(INDIRECT(ADDRESS(ROW()*3-ROW($L$4)-ROW($F$4),COLUMN(J$3)))=0,"",INDIRECT(ADDRESS(ROW()*3-ROW($L$4)-ROW($F$4),COLUMN(J$3))))</f>
        <v>7.1999999999999995E-2</v>
      </c>
      <c r="T16" s="68" cm="1">
        <f t="array" aca="1" ref="T16" ca="1">IF(INDIRECT(ADDRESS(ROW()*3-ROW($L$4)-ROW($F$4)+1,COLUMN(G$3)))=0,"",INDIRECT(ADDRESS(ROW()*3-ROW($L$4)-ROW($F$4)+1,COLUMN(G$3))))</f>
        <v>-0.50180000000000002</v>
      </c>
      <c r="U16" s="68" cm="1">
        <f t="array" aca="1" ref="U16" ca="1">IF(INDIRECT(ADDRESS(ROW()*3-ROW($L$4)-ROW($F$4)+1,COLUMN(H$3)))=0,"",INDIRECT(ADDRESS(ROW()*3-ROW($L$4)-ROW($F$4)+1,COLUMN(H$3))))</f>
        <v>-0.88560000000000005</v>
      </c>
      <c r="V16" s="68" cm="1">
        <f t="array" aca="1" ref="V16" ca="1">IF(INDIRECT(ADDRESS(ROW()*3-ROW($L$4)-ROW($F$4)+1,COLUMN(I$3)))=0,"",INDIRECT(ADDRESS(ROW()*3-ROW($L$4)-ROW($F$4)+1,COLUMN(I$3))))</f>
        <v>0.31</v>
      </c>
      <c r="W16" s="68" cm="1">
        <f t="array" aca="1" ref="W16" ca="1">IF(INDIRECT(ADDRESS(ROW()*3-ROW($L$4)-ROW($F$4)+1,COLUMN(J$3)))=0,"",INDIRECT(ADDRESS(ROW()*3-ROW($L$4)-ROW($F$4)+1,COLUMN(J$3))))</f>
        <v>7.3800000000000004E-2</v>
      </c>
      <c r="X16" s="23" cm="1">
        <f t="array" aca="1" ref="X16" ca="1">IF(INDIRECT(ADDRESS(ROW()*3-ROW($L$4)-ROW($F$4),COLUMN(G$3)))=0,"",INDIRECT(ADDRESS(ROW()*3-ROW($L$4)-ROW($F$4)+2,COLUMN(G$3))))</f>
        <v>-0.5141</v>
      </c>
      <c r="Y16" s="23" cm="1">
        <f t="array" aca="1" ref="Y16" ca="1">IF(INDIRECT(ADDRESS(ROW()*3-ROW($L$4)-ROW($F$4),COLUMN(H$3)))=0,"",INDIRECT(ADDRESS(ROW()*3-ROW($L$4)-ROW($F$4)+2,COLUMN(H$3))))</f>
        <v>-0.90720000000000001</v>
      </c>
      <c r="Z16" s="23" cm="1">
        <f t="array" aca="1" ref="Z16" ca="1">IF(INDIRECT(ADDRESS(ROW()*3-ROW($L$4)-ROW($F$4),COLUMN(I$3)))=0,"",INDIRECT(ADDRESS(ROW()*3-ROW($L$4)-ROW($F$4)+2,COLUMN(I$3))))</f>
        <v>0.3175</v>
      </c>
      <c r="AA16" s="23" cm="1">
        <f t="array" aca="1" ref="AA16" ca="1">IF(INDIRECT(ADDRESS(ROW()*3-ROW($L$4)-ROW($F$4),COLUMN(J$3)))=0,"",INDIRECT(ADDRESS(ROW()*3-ROW($L$4)-ROW($F$4)+2,COLUMN(J$3))))</f>
        <v>7.5600000000000001E-2</v>
      </c>
    </row>
    <row r="17" spans="1:21" ht="15" thickBot="1">
      <c r="A17" s="3" t="s">
        <v>21</v>
      </c>
      <c r="B17" s="42">
        <v>1.1900000000000001E-3</v>
      </c>
      <c r="C17" s="205"/>
      <c r="D17" s="205"/>
      <c r="E17" s="204"/>
      <c r="F17" s="3" t="s">
        <v>21</v>
      </c>
      <c r="G17" s="187">
        <v>0.65090000000000003</v>
      </c>
      <c r="H17" s="188">
        <v>0.42120000000000007</v>
      </c>
      <c r="I17" s="188">
        <v>0.1595</v>
      </c>
      <c r="J17" s="188">
        <v>7.0199999999999999E-2</v>
      </c>
      <c r="K17" s="19"/>
    </row>
    <row r="18" spans="1:21" ht="16" thickBot="1">
      <c r="A18" s="3" t="s">
        <v>22</v>
      </c>
      <c r="B18" s="42">
        <v>1.1900000000000001E-3</v>
      </c>
      <c r="C18" s="205"/>
      <c r="D18" s="205"/>
      <c r="E18" s="204"/>
      <c r="F18" s="3" t="s">
        <v>22</v>
      </c>
      <c r="G18" s="187">
        <v>0.65090000000000003</v>
      </c>
      <c r="H18" s="188">
        <v>0.42120000000000007</v>
      </c>
      <c r="I18" s="188">
        <v>0.1595</v>
      </c>
      <c r="J18" s="188">
        <v>7.0199999999999999E-2</v>
      </c>
      <c r="K18" s="19"/>
      <c r="L18" s="16" t="str">
        <f>"Αναπροσαρμογή Καυσίμων " &amp; L4 &amp; " - Ψηλή Τάση  (c/kWh)"</f>
        <v>Αναπροσαρμογή Καυσίμων 2015 - Ψηλή Τάση  (c/kWh)</v>
      </c>
      <c r="U18" s="16" t="str">
        <f>"Αναπροσαρμογή Καυσίμων " &amp; L4 &amp; " - Χαμηλή Τάση (c/kWh)"</f>
        <v>Αναπροσαρμογή Καυσίμων 2015 - Χαμηλή Τάση (c/kWh)</v>
      </c>
    </row>
    <row r="19" spans="1:21" ht="15" thickBot="1">
      <c r="A19" s="3" t="s">
        <v>20</v>
      </c>
      <c r="B19" s="42">
        <v>1.1900000000000001E-3</v>
      </c>
      <c r="C19" s="205" t="s">
        <v>8</v>
      </c>
      <c r="D19" s="205" t="s">
        <v>9</v>
      </c>
      <c r="E19" s="204">
        <v>320.2</v>
      </c>
      <c r="F19" s="3" t="s">
        <v>20</v>
      </c>
      <c r="G19" s="187">
        <v>0.48080000000000001</v>
      </c>
      <c r="H19" s="188">
        <v>0.26190000000000002</v>
      </c>
      <c r="I19" s="188">
        <v>0.17369999999999999</v>
      </c>
      <c r="J19" s="188">
        <v>4.5199999999999997E-2</v>
      </c>
      <c r="K19" s="19"/>
    </row>
    <row r="20" spans="1:21" ht="15" thickBot="1">
      <c r="A20" s="3" t="s">
        <v>21</v>
      </c>
      <c r="B20" s="42">
        <v>1.1900000000000001E-3</v>
      </c>
      <c r="C20" s="205"/>
      <c r="D20" s="205"/>
      <c r="E20" s="204"/>
      <c r="F20" s="3" t="s">
        <v>21</v>
      </c>
      <c r="G20" s="187">
        <v>0.48080000000000001</v>
      </c>
      <c r="H20" s="188">
        <v>0.26190000000000002</v>
      </c>
      <c r="I20" s="188">
        <v>0.17369999999999999</v>
      </c>
      <c r="J20" s="188">
        <v>4.5199999999999997E-2</v>
      </c>
      <c r="K20" s="19"/>
    </row>
    <row r="21" spans="1:21" ht="15" thickBot="1">
      <c r="A21" s="3" t="s">
        <v>22</v>
      </c>
      <c r="B21" s="42">
        <v>1.1900000000000001E-3</v>
      </c>
      <c r="C21" s="205"/>
      <c r="D21" s="205"/>
      <c r="E21" s="204"/>
      <c r="F21" s="3" t="s">
        <v>22</v>
      </c>
      <c r="G21" s="187">
        <v>0.48080000000000001</v>
      </c>
      <c r="H21" s="188">
        <v>0.26190000000000002</v>
      </c>
      <c r="I21" s="188">
        <v>0.17369999999999999</v>
      </c>
      <c r="J21" s="188">
        <v>4.5199999999999997E-2</v>
      </c>
      <c r="K21" s="19"/>
    </row>
    <row r="22" spans="1:21" ht="15" thickBot="1">
      <c r="A22" s="3" t="s">
        <v>20</v>
      </c>
      <c r="B22" s="43">
        <v>1.25E-3</v>
      </c>
      <c r="C22" s="205" t="s">
        <v>9</v>
      </c>
      <c r="D22" s="205" t="s">
        <v>10</v>
      </c>
      <c r="E22" s="204">
        <v>333.4</v>
      </c>
      <c r="F22" s="3" t="s">
        <v>20</v>
      </c>
      <c r="G22" s="187">
        <v>0.83499999999999996</v>
      </c>
      <c r="H22" s="188">
        <v>0.66500000000000004</v>
      </c>
      <c r="I22" s="188">
        <v>0.11</v>
      </c>
      <c r="J22" s="188">
        <v>0.06</v>
      </c>
      <c r="K22" s="19"/>
    </row>
    <row r="23" spans="1:21" ht="15" thickBot="1">
      <c r="A23" s="3" t="s">
        <v>21</v>
      </c>
      <c r="B23" s="43">
        <v>1.25E-3</v>
      </c>
      <c r="C23" s="205"/>
      <c r="D23" s="205"/>
      <c r="E23" s="204"/>
      <c r="F23" s="3" t="s">
        <v>21</v>
      </c>
      <c r="G23" s="187">
        <v>0.83499999999999996</v>
      </c>
      <c r="H23" s="188">
        <v>0.66500000000000004</v>
      </c>
      <c r="I23" s="188">
        <v>0.11</v>
      </c>
      <c r="J23" s="188">
        <v>0.06</v>
      </c>
      <c r="K23" s="19"/>
    </row>
    <row r="24" spans="1:21" ht="15" thickBot="1">
      <c r="A24" s="3" t="s">
        <v>24</v>
      </c>
      <c r="B24" s="43">
        <v>1.25E-3</v>
      </c>
      <c r="C24" s="205"/>
      <c r="D24" s="205"/>
      <c r="E24" s="204"/>
      <c r="F24" s="3" t="s">
        <v>24</v>
      </c>
      <c r="G24" s="187">
        <v>0.83499999999999996</v>
      </c>
      <c r="H24" s="188">
        <v>0.66500000000000004</v>
      </c>
      <c r="I24" s="188">
        <v>0.11</v>
      </c>
      <c r="J24" s="188">
        <v>0.06</v>
      </c>
      <c r="K24" s="19"/>
    </row>
    <row r="25" spans="1:21" ht="15" thickBot="1">
      <c r="A25" s="3" t="s">
        <v>20</v>
      </c>
      <c r="B25" s="43">
        <v>1.25E-3</v>
      </c>
      <c r="C25" s="205" t="s">
        <v>10</v>
      </c>
      <c r="D25" s="205" t="s">
        <v>11</v>
      </c>
      <c r="E25" s="204">
        <v>329.8</v>
      </c>
      <c r="F25" s="3" t="s">
        <v>20</v>
      </c>
      <c r="G25" s="187">
        <v>0.745</v>
      </c>
      <c r="H25" s="188">
        <v>0.57619999999999993</v>
      </c>
      <c r="I25" s="188">
        <v>0.1013</v>
      </c>
      <c r="J25" s="188">
        <v>6.7500000000000004E-2</v>
      </c>
      <c r="K25" s="19"/>
    </row>
    <row r="26" spans="1:21" ht="15" thickBot="1">
      <c r="A26" s="3" t="s">
        <v>21</v>
      </c>
      <c r="B26" s="43">
        <v>1.25E-3</v>
      </c>
      <c r="C26" s="205"/>
      <c r="D26" s="205"/>
      <c r="E26" s="204"/>
      <c r="F26" s="3" t="s">
        <v>21</v>
      </c>
      <c r="G26" s="187">
        <v>0.745</v>
      </c>
      <c r="H26" s="188">
        <v>0.57619999999999993</v>
      </c>
      <c r="I26" s="188">
        <v>0.1013</v>
      </c>
      <c r="J26" s="188">
        <v>6.7500000000000004E-2</v>
      </c>
      <c r="K26" s="19"/>
    </row>
    <row r="27" spans="1:21" ht="15" thickBot="1">
      <c r="A27" s="3" t="s">
        <v>22</v>
      </c>
      <c r="B27" s="43">
        <v>1.25E-3</v>
      </c>
      <c r="C27" s="205"/>
      <c r="D27" s="205"/>
      <c r="E27" s="204"/>
      <c r="F27" s="3" t="s">
        <v>22</v>
      </c>
      <c r="G27" s="187">
        <v>0.745</v>
      </c>
      <c r="H27" s="188">
        <v>0.57619999999999993</v>
      </c>
      <c r="I27" s="188">
        <v>0.1013</v>
      </c>
      <c r="J27" s="188">
        <v>6.7500000000000004E-2</v>
      </c>
      <c r="K27" s="19"/>
    </row>
    <row r="28" spans="1:21" ht="15" thickBot="1">
      <c r="A28" s="3" t="s">
        <v>20</v>
      </c>
      <c r="B28" s="40">
        <v>1.1999999999999999E-3</v>
      </c>
      <c r="C28" s="205" t="s">
        <v>11</v>
      </c>
      <c r="D28" s="205" t="s">
        <v>12</v>
      </c>
      <c r="E28" s="204">
        <v>355.95</v>
      </c>
      <c r="F28" s="3" t="s">
        <v>20</v>
      </c>
      <c r="G28" s="187">
        <v>1.3428</v>
      </c>
      <c r="H28" s="188">
        <v>1.1627999999999998</v>
      </c>
      <c r="I28" s="188">
        <v>0.08</v>
      </c>
      <c r="J28" s="188">
        <v>0.1</v>
      </c>
      <c r="K28" s="19"/>
    </row>
    <row r="29" spans="1:21" ht="15" thickBot="1">
      <c r="A29" s="3" t="s">
        <v>25</v>
      </c>
      <c r="B29" s="40">
        <v>1.23E-3</v>
      </c>
      <c r="C29" s="205"/>
      <c r="D29" s="205"/>
      <c r="E29" s="204"/>
      <c r="F29" s="3" t="s">
        <v>25</v>
      </c>
      <c r="G29" s="187">
        <v>1.3764000000000001</v>
      </c>
      <c r="H29" s="188">
        <v>1.1963999999999999</v>
      </c>
      <c r="I29" s="188">
        <v>0.08</v>
      </c>
      <c r="J29" s="188">
        <v>0.1</v>
      </c>
      <c r="K29" s="19"/>
    </row>
    <row r="30" spans="1:21" ht="15" thickBot="1">
      <c r="A30" s="3" t="s">
        <v>26</v>
      </c>
      <c r="B30" s="40">
        <v>1.2600000000000001E-3</v>
      </c>
      <c r="C30" s="205"/>
      <c r="D30" s="205"/>
      <c r="E30" s="204"/>
      <c r="F30" s="3" t="s">
        <v>26</v>
      </c>
      <c r="G30" s="187">
        <v>1.4098999999999999</v>
      </c>
      <c r="H30" s="188">
        <v>1.2298999999999998</v>
      </c>
      <c r="I30" s="188">
        <v>0.08</v>
      </c>
      <c r="J30" s="188">
        <v>0.1</v>
      </c>
      <c r="K30" s="19"/>
    </row>
    <row r="31" spans="1:21" ht="15" thickBot="1">
      <c r="A31" s="3" t="s">
        <v>20</v>
      </c>
      <c r="B31" s="40">
        <v>1.1999999999999999E-3</v>
      </c>
      <c r="C31" s="205" t="s">
        <v>12</v>
      </c>
      <c r="D31" s="205" t="s">
        <v>17</v>
      </c>
      <c r="E31" s="204">
        <v>310.89999999999998</v>
      </c>
      <c r="F31" s="3" t="s">
        <v>20</v>
      </c>
      <c r="G31" s="187">
        <v>0.2616</v>
      </c>
      <c r="H31" s="188">
        <v>0.10199999999999998</v>
      </c>
      <c r="I31" s="188">
        <v>6.8400000000000002E-2</v>
      </c>
      <c r="J31" s="188">
        <v>9.1200000000000003E-2</v>
      </c>
      <c r="K31" s="19"/>
    </row>
    <row r="32" spans="1:21" ht="15" thickBot="1">
      <c r="A32" s="3" t="s">
        <v>25</v>
      </c>
      <c r="B32" s="40">
        <v>1.23E-3</v>
      </c>
      <c r="C32" s="205"/>
      <c r="D32" s="205"/>
      <c r="E32" s="204"/>
      <c r="F32" s="3" t="s">
        <v>25</v>
      </c>
      <c r="G32" s="187">
        <v>0.2681</v>
      </c>
      <c r="H32" s="188">
        <v>0.10450000000000001</v>
      </c>
      <c r="I32" s="188">
        <v>7.0099999999999996E-2</v>
      </c>
      <c r="J32" s="188">
        <v>9.35E-2</v>
      </c>
      <c r="K32" s="19"/>
    </row>
    <row r="33" spans="1:11" ht="15" thickBot="1">
      <c r="A33" s="3" t="s">
        <v>26</v>
      </c>
      <c r="B33" s="40">
        <v>1.2600000000000001E-3</v>
      </c>
      <c r="C33" s="205"/>
      <c r="D33" s="205"/>
      <c r="E33" s="204"/>
      <c r="F33" s="3" t="s">
        <v>26</v>
      </c>
      <c r="G33" s="187">
        <v>0.2747</v>
      </c>
      <c r="H33" s="188">
        <v>0.1071</v>
      </c>
      <c r="I33" s="188">
        <v>7.1800000000000003E-2</v>
      </c>
      <c r="J33" s="188">
        <v>9.5799999999999996E-2</v>
      </c>
      <c r="K33" s="19"/>
    </row>
    <row r="34" spans="1:11" ht="15" thickBot="1">
      <c r="A34" s="3" t="s">
        <v>20</v>
      </c>
      <c r="B34" s="40">
        <v>1.1999999999999999E-3</v>
      </c>
      <c r="C34" s="205" t="s">
        <v>17</v>
      </c>
      <c r="D34" s="205" t="s">
        <v>30</v>
      </c>
      <c r="E34" s="204">
        <v>306.95</v>
      </c>
      <c r="F34" s="3" t="s">
        <v>20</v>
      </c>
      <c r="G34" s="187">
        <v>0.1668</v>
      </c>
      <c r="H34" s="188">
        <v>-0.1464</v>
      </c>
      <c r="I34" s="188">
        <v>0.20760000000000001</v>
      </c>
      <c r="J34" s="188">
        <v>0.1056</v>
      </c>
      <c r="K34" s="19"/>
    </row>
    <row r="35" spans="1:11" ht="15" thickBot="1">
      <c r="A35" s="3" t="s">
        <v>25</v>
      </c>
      <c r="B35" s="40">
        <v>1.23E-3</v>
      </c>
      <c r="C35" s="205"/>
      <c r="D35" s="205"/>
      <c r="E35" s="204"/>
      <c r="F35" s="3" t="s">
        <v>25</v>
      </c>
      <c r="G35" s="187">
        <v>0.17100000000000001</v>
      </c>
      <c r="H35" s="188">
        <v>-0.14999999999999997</v>
      </c>
      <c r="I35" s="188">
        <v>0.21279999999999999</v>
      </c>
      <c r="J35" s="188">
        <v>0.1082</v>
      </c>
      <c r="K35" s="19"/>
    </row>
    <row r="36" spans="1:11" ht="15" thickBot="1">
      <c r="A36" s="3" t="s">
        <v>26</v>
      </c>
      <c r="B36" s="40">
        <v>1.2600000000000001E-3</v>
      </c>
      <c r="C36" s="205"/>
      <c r="D36" s="205"/>
      <c r="E36" s="204"/>
      <c r="F36" s="3" t="s">
        <v>26</v>
      </c>
      <c r="G36" s="187">
        <v>0.17510000000000001</v>
      </c>
      <c r="H36" s="188">
        <v>-0.15379999999999999</v>
      </c>
      <c r="I36" s="188">
        <v>0.218</v>
      </c>
      <c r="J36" s="188">
        <v>0.1109</v>
      </c>
      <c r="K36" s="19"/>
    </row>
    <row r="37" spans="1:11" ht="15.75" customHeight="1" thickBot="1">
      <c r="A37" s="3" t="s">
        <v>20</v>
      </c>
      <c r="B37" s="40">
        <v>1.1999999999999999E-3</v>
      </c>
      <c r="C37" s="205" t="s">
        <v>13</v>
      </c>
      <c r="D37" s="205" t="s">
        <v>14</v>
      </c>
      <c r="E37" s="204">
        <v>279.25</v>
      </c>
      <c r="F37" s="3" t="s">
        <v>20</v>
      </c>
      <c r="G37" s="187">
        <v>-0.498</v>
      </c>
      <c r="H37" s="188">
        <v>-0.83160000000000001</v>
      </c>
      <c r="I37" s="188">
        <v>0.25080000000000002</v>
      </c>
      <c r="J37" s="188">
        <v>8.2799999999999999E-2</v>
      </c>
      <c r="K37" s="19"/>
    </row>
    <row r="38" spans="1:11" ht="15" thickBot="1">
      <c r="A38" s="3" t="s">
        <v>25</v>
      </c>
      <c r="B38" s="40">
        <v>1.23E-3</v>
      </c>
      <c r="C38" s="205"/>
      <c r="D38" s="205"/>
      <c r="E38" s="204"/>
      <c r="F38" s="3" t="s">
        <v>25</v>
      </c>
      <c r="G38" s="187">
        <v>-0.51049999999999995</v>
      </c>
      <c r="H38" s="188">
        <v>-0.85249999999999992</v>
      </c>
      <c r="I38" s="188">
        <v>0.2571</v>
      </c>
      <c r="J38" s="188">
        <v>8.4900000000000003E-2</v>
      </c>
      <c r="K38" s="19"/>
    </row>
    <row r="39" spans="1:11" ht="15" thickBot="1">
      <c r="A39" s="3" t="s">
        <v>26</v>
      </c>
      <c r="B39" s="40">
        <v>1.2600000000000001E-3</v>
      </c>
      <c r="C39" s="205"/>
      <c r="D39" s="205"/>
      <c r="E39" s="204"/>
      <c r="F39" s="3" t="s">
        <v>26</v>
      </c>
      <c r="G39" s="187">
        <v>-0.52290000000000003</v>
      </c>
      <c r="H39" s="188">
        <v>-0.87309999999999999</v>
      </c>
      <c r="I39" s="188">
        <v>0.26329999999999998</v>
      </c>
      <c r="J39" s="188">
        <v>8.6900000000000005E-2</v>
      </c>
      <c r="K39" s="19"/>
    </row>
    <row r="40" spans="1:11" ht="15" thickBot="1">
      <c r="A40" s="4" t="s">
        <v>20</v>
      </c>
      <c r="B40" s="40">
        <v>1.1999999999999999E-3</v>
      </c>
      <c r="C40" s="205" t="s">
        <v>15</v>
      </c>
      <c r="D40" s="205"/>
      <c r="E40" s="204">
        <v>279.60000000000002</v>
      </c>
      <c r="F40" s="4" t="s">
        <v>20</v>
      </c>
      <c r="G40" s="187">
        <v>-0.48959999999999998</v>
      </c>
      <c r="H40" s="188">
        <v>-0.86399999999999999</v>
      </c>
      <c r="I40" s="188">
        <v>0.3024</v>
      </c>
      <c r="J40" s="188">
        <v>7.1999999999999995E-2</v>
      </c>
      <c r="K40" s="19"/>
    </row>
    <row r="41" spans="1:11" ht="15" thickBot="1">
      <c r="A41" s="4" t="s">
        <v>25</v>
      </c>
      <c r="B41" s="40">
        <v>1.23E-3</v>
      </c>
      <c r="C41" s="205"/>
      <c r="D41" s="205"/>
      <c r="E41" s="204">
        <v>0</v>
      </c>
      <c r="F41" s="4" t="s">
        <v>25</v>
      </c>
      <c r="G41" s="187">
        <v>-0.50180000000000002</v>
      </c>
      <c r="H41" s="188">
        <v>-0.88560000000000005</v>
      </c>
      <c r="I41" s="188">
        <v>0.31</v>
      </c>
      <c r="J41" s="188">
        <v>7.3800000000000004E-2</v>
      </c>
      <c r="K41" s="19"/>
    </row>
    <row r="42" spans="1:11" ht="15" thickBot="1">
      <c r="A42" s="4" t="s">
        <v>26</v>
      </c>
      <c r="B42" s="40">
        <v>1.2600000000000001E-3</v>
      </c>
      <c r="C42" s="205"/>
      <c r="D42" s="205"/>
      <c r="E42" s="204">
        <v>0</v>
      </c>
      <c r="F42" s="4" t="s">
        <v>26</v>
      </c>
      <c r="G42" s="187">
        <v>-0.5141</v>
      </c>
      <c r="H42" s="188">
        <v>-0.90720000000000001</v>
      </c>
      <c r="I42" s="188">
        <v>0.3175</v>
      </c>
      <c r="J42" s="188">
        <v>7.5600000000000001E-2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3CAB-FD72-4297-ACE9-6E075A047934}">
  <dimension ref="A1:AA49"/>
  <sheetViews>
    <sheetView topLeftCell="A35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2016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2">
        <v>1.1999999999999999E-3</v>
      </c>
      <c r="C4" s="205"/>
      <c r="D4" s="205" t="s">
        <v>4</v>
      </c>
      <c r="E4" s="204">
        <v>279.60000000000002</v>
      </c>
      <c r="F4" s="3" t="s">
        <v>20</v>
      </c>
      <c r="G4" s="187">
        <v>-0.48959999999999998</v>
      </c>
      <c r="H4" s="188">
        <v>-0.86399999999999999</v>
      </c>
      <c r="I4" s="188">
        <v>0.3024</v>
      </c>
      <c r="J4" s="188">
        <v>7.1999999999999995E-2</v>
      </c>
      <c r="K4" s="19"/>
      <c r="L4" s="28">
        <v>2016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279.60000000000002</v>
      </c>
      <c r="P4" s="23" cm="1">
        <f t="array" aca="1" ref="P4" ca="1">IF(INDIRECT(ADDRESS(ROW()*3-ROW($L$4)-ROW($F$4),COLUMN(G$3)))=0,"",INDIRECT(ADDRESS(ROW()*3-ROW($L$4)-ROW($F$4),COLUMN(G$3))))</f>
        <v>-0.48959999999999998</v>
      </c>
      <c r="Q4" s="23" cm="1">
        <f t="array" aca="1" ref="Q4" ca="1">IF(INDIRECT(ADDRESS(ROW()*3-ROW($L$4)-ROW($F$4),COLUMN(H$3)))=0,"",INDIRECT(ADDRESS(ROW()*3-ROW($L$4)-ROW($F$4),COLUMN(H$3))))</f>
        <v>-0.86399999999999999</v>
      </c>
      <c r="R4" s="23" cm="1">
        <f t="array" aca="1" ref="R4" ca="1">IF(INDIRECT(ADDRESS(ROW()*3-ROW($L$4)-ROW($F$4),COLUMN(I$3)))=0,"",INDIRECT(ADDRESS(ROW()*3-ROW($L$4)-ROW($F$4),COLUMN(I$3))))</f>
        <v>0.3024</v>
      </c>
      <c r="S4" s="23" cm="1">
        <f t="array" aca="1" ref="S4" ca="1">IF(INDIRECT(ADDRESS(ROW()*3-ROW($L$4)-ROW($F$4),COLUMN(J$3)))=0,"",INDIRECT(ADDRESS(ROW()*3-ROW($L$4)-ROW($F$4),COLUMN(J$3))))</f>
        <v>7.1999999999999995E-2</v>
      </c>
      <c r="T4" s="68" cm="1">
        <f t="array" aca="1" ref="T4" ca="1">IF(INDIRECT(ADDRESS(ROW()*3-ROW($L$4)-ROW($F$4)+1,COLUMN(G$3)))=0,"",INDIRECT(ADDRESS(ROW()*3-ROW($L$4)-ROW($F$4)+1,COLUMN(G$3))))</f>
        <v>-0.50180000000000002</v>
      </c>
      <c r="U4" s="68" cm="1">
        <f t="array" aca="1" ref="U4" ca="1">IF(INDIRECT(ADDRESS(ROW()*3-ROW($L$4)-ROW($F$4)+1,COLUMN(H$3)))=0,"",INDIRECT(ADDRESS(ROW()*3-ROW($L$4)-ROW($F$4)+1,COLUMN(H$3))))</f>
        <v>-0.88560000000000005</v>
      </c>
      <c r="V4" s="68" cm="1">
        <f t="array" aca="1" ref="V4" ca="1">IF(INDIRECT(ADDRESS(ROW()*3-ROW($L$4)-ROW($F$4)+1,COLUMN(I$3)))=0,"",INDIRECT(ADDRESS(ROW()*3-ROW($L$4)-ROW($F$4)+1,COLUMN(I$3))))</f>
        <v>0.31</v>
      </c>
      <c r="W4" s="68" cm="1">
        <f t="array" aca="1" ref="W4" ca="1">IF(INDIRECT(ADDRESS(ROW()*3-ROW($L$4)-ROW($F$4)+1,COLUMN(J$3)))=0,"",INDIRECT(ADDRESS(ROW()*3-ROW($L$4)-ROW($F$4)+1,COLUMN(J$3))))</f>
        <v>7.3800000000000004E-2</v>
      </c>
      <c r="X4" s="23" cm="1">
        <f t="array" aca="1" ref="X4" ca="1">IF(INDIRECT(ADDRESS(ROW()*3-ROW($L$4)-ROW($F$4),COLUMN(G$3)))=0,"",INDIRECT(ADDRESS(ROW()*3-ROW($L$4)-ROW($F$4)+2,COLUMN(G$3))))</f>
        <v>-0.5141</v>
      </c>
      <c r="Y4" s="23" cm="1">
        <f t="array" aca="1" ref="Y4" ca="1">IF(INDIRECT(ADDRESS(ROW()*3-ROW($L$4)-ROW($F$4),COLUMN(H$3)))=0,"",INDIRECT(ADDRESS(ROW()*3-ROW($L$4)-ROW($F$4)+2,COLUMN(H$3))))</f>
        <v>-0.90720000000000001</v>
      </c>
      <c r="Z4" s="23" cm="1">
        <f t="array" aca="1" ref="Z4" ca="1">IF(INDIRECT(ADDRESS(ROW()*3-ROW($L$4)-ROW($F$4),COLUMN(I$3)))=0,"",INDIRECT(ADDRESS(ROW()*3-ROW($L$4)-ROW($F$4)+2,COLUMN(I$3))))</f>
        <v>0.3175</v>
      </c>
      <c r="AA4" s="23" cm="1">
        <f t="array" aca="1" ref="AA4" ca="1">IF(INDIRECT(ADDRESS(ROW()*3-ROW($L$4)-ROW($F$4),COLUMN(J$3)))=0,"",INDIRECT(ADDRESS(ROW()*3-ROW($L$4)-ROW($F$4)+2,COLUMN(J$3))))</f>
        <v>7.5600000000000001E-2</v>
      </c>
    </row>
    <row r="5" spans="1:27" ht="15" thickBot="1">
      <c r="A5" s="3" t="s">
        <v>21</v>
      </c>
      <c r="B5" s="42">
        <v>1.23E-3</v>
      </c>
      <c r="C5" s="205"/>
      <c r="D5" s="205"/>
      <c r="E5" s="204"/>
      <c r="F5" s="3" t="s">
        <v>21</v>
      </c>
      <c r="G5" s="187">
        <v>-0.50180000000000002</v>
      </c>
      <c r="H5" s="188">
        <v>-0.88560000000000005</v>
      </c>
      <c r="I5" s="188">
        <v>0.31</v>
      </c>
      <c r="J5" s="188">
        <v>7.3800000000000004E-2</v>
      </c>
      <c r="K5" s="19"/>
      <c r="L5" s="28">
        <v>2016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237.75</v>
      </c>
      <c r="P5" s="23" cm="1">
        <f t="array" aca="1" ref="P5" ca="1">IF(INDIRECT(ADDRESS(ROW()*3-ROW($L$4)-ROW($F$4),COLUMN(G$3)))=0,"",INDIRECT(ADDRESS(ROW()*3-ROW($L$4)-ROW($F$4),COLUMN(G$3))))</f>
        <v>-1.494</v>
      </c>
      <c r="Q5" s="23" cm="1">
        <f t="array" aca="1" ref="Q5" ca="1">IF(INDIRECT(ADDRESS(ROW()*3-ROW($L$4)-ROW($F$4),COLUMN(H$3)))=0,"",INDIRECT(ADDRESS(ROW()*3-ROW($L$4)-ROW($F$4),COLUMN(H$3))))</f>
        <v>-1.8071999999999999</v>
      </c>
      <c r="R5" s="23" cm="1">
        <f t="array" aca="1" ref="R5" ca="1">IF(INDIRECT(ADDRESS(ROW()*3-ROW($L$4)-ROW($F$4),COLUMN(I$3)))=0,"",INDIRECT(ADDRESS(ROW()*3-ROW($L$4)-ROW($F$4),COLUMN(I$3))))</f>
        <v>0.252</v>
      </c>
      <c r="S5" s="23" cm="1">
        <f t="array" aca="1" ref="S5" ca="1">IF(INDIRECT(ADDRESS(ROW()*3-ROW($L$4)-ROW($F$4),COLUMN(J$3)))=0,"",INDIRECT(ADDRESS(ROW()*3-ROW($L$4)-ROW($F$4),COLUMN(J$3))))</f>
        <v>6.1199999999999997E-2</v>
      </c>
      <c r="T5" s="68" cm="1">
        <f t="array" aca="1" ref="T5" ca="1">IF(INDIRECT(ADDRESS(ROW()*3-ROW($L$4)-ROW($F$4)+1,COLUMN(G$3)))=0,"",INDIRECT(ADDRESS(ROW()*3-ROW($L$4)-ROW($F$4)+1,COLUMN(G$3))))</f>
        <v>-1.5314000000000001</v>
      </c>
      <c r="U5" s="68" cm="1">
        <f t="array" aca="1" ref="U5" ca="1">IF(INDIRECT(ADDRESS(ROW()*3-ROW($L$4)-ROW($F$4)+1,COLUMN(H$3)))=0,"",INDIRECT(ADDRESS(ROW()*3-ROW($L$4)-ROW($F$4)+1,COLUMN(H$3))))</f>
        <v>-1.8524</v>
      </c>
      <c r="V5" s="68" cm="1">
        <f t="array" aca="1" ref="V5" ca="1">IF(INDIRECT(ADDRESS(ROW()*3-ROW($L$4)-ROW($F$4)+1,COLUMN(I$3)))=0,"",INDIRECT(ADDRESS(ROW()*3-ROW($L$4)-ROW($F$4)+1,COLUMN(I$3))))</f>
        <v>0.25829999999999997</v>
      </c>
      <c r="W5" s="68" cm="1">
        <f t="array" aca="1" ref="W5" ca="1">IF(INDIRECT(ADDRESS(ROW()*3-ROW($L$4)-ROW($F$4)+1,COLUMN(J$3)))=0,"",INDIRECT(ADDRESS(ROW()*3-ROW($L$4)-ROW($F$4)+1,COLUMN(J$3))))</f>
        <v>6.2700000000000006E-2</v>
      </c>
      <c r="X5" s="23" cm="1">
        <f t="array" aca="1" ref="X5" ca="1">IF(INDIRECT(ADDRESS(ROW()*3-ROW($L$4)-ROW($F$4),COLUMN(G$3)))=0,"",INDIRECT(ADDRESS(ROW()*3-ROW($L$4)-ROW($F$4)+2,COLUMN(G$3))))</f>
        <v>-1.5687</v>
      </c>
      <c r="Y5" s="23" cm="1">
        <f t="array" aca="1" ref="Y5" ca="1">IF(INDIRECT(ADDRESS(ROW()*3-ROW($L$4)-ROW($F$4),COLUMN(H$3)))=0,"",INDIRECT(ADDRESS(ROW()*3-ROW($L$4)-ROW($F$4)+2,COLUMN(H$3))))</f>
        <v>-1.8976</v>
      </c>
      <c r="Z5" s="23" cm="1">
        <f t="array" aca="1" ref="Z5" ca="1">IF(INDIRECT(ADDRESS(ROW()*3-ROW($L$4)-ROW($F$4),COLUMN(I$3)))=0,"",INDIRECT(ADDRESS(ROW()*3-ROW($L$4)-ROW($F$4)+2,COLUMN(I$3))))</f>
        <v>0.2646</v>
      </c>
      <c r="AA5" s="23" cm="1">
        <f t="array" aca="1" ref="AA5" ca="1">IF(INDIRECT(ADDRESS(ROW()*3-ROW($L$4)-ROW($F$4),COLUMN(J$3)))=0,"",INDIRECT(ADDRESS(ROW()*3-ROW($L$4)-ROW($F$4)+2,COLUMN(J$3))))</f>
        <v>6.4299999999999996E-2</v>
      </c>
    </row>
    <row r="6" spans="1:27" ht="15" thickBot="1">
      <c r="A6" s="3" t="s">
        <v>22</v>
      </c>
      <c r="B6" s="42">
        <v>1.2600000000000001E-3</v>
      </c>
      <c r="C6" s="205"/>
      <c r="D6" s="205"/>
      <c r="E6" s="204"/>
      <c r="F6" s="3" t="s">
        <v>22</v>
      </c>
      <c r="G6" s="187">
        <v>-0.5141</v>
      </c>
      <c r="H6" s="188">
        <v>-0.90720000000000001</v>
      </c>
      <c r="I6" s="188">
        <v>0.3175</v>
      </c>
      <c r="J6" s="188">
        <v>7.5600000000000001E-2</v>
      </c>
      <c r="K6" s="19"/>
      <c r="L6" s="28">
        <v>2016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227.2</v>
      </c>
      <c r="P6" s="23" cm="1">
        <f t="array" aca="1" ref="P6" ca="1">IF(INDIRECT(ADDRESS(ROW()*3-ROW($L$4)-ROW($F$4),COLUMN(G$3)))=0,"",INDIRECT(ADDRESS(ROW()*3-ROW($L$4)-ROW($F$4),COLUMN(G$3))))</f>
        <v>-1.7472000000000001</v>
      </c>
      <c r="Q6" s="23" cm="1">
        <f t="array" aca="1" ref="Q6" ca="1">IF(INDIRECT(ADDRESS(ROW()*3-ROW($L$4)-ROW($F$4),COLUMN(H$3)))=0,"",INDIRECT(ADDRESS(ROW()*3-ROW($L$4)-ROW($F$4),COLUMN(H$3))))</f>
        <v>-2.1107999999999998</v>
      </c>
      <c r="R6" s="23" cm="1">
        <f t="array" aca="1" ref="R6" ca="1">IF(INDIRECT(ADDRESS(ROW()*3-ROW($L$4)-ROW($F$4),COLUMN(I$3)))=0,"",INDIRECT(ADDRESS(ROW()*3-ROW($L$4)-ROW($F$4),COLUMN(I$3))))</f>
        <v>0.2772</v>
      </c>
      <c r="S6" s="23" cm="1">
        <f t="array" aca="1" ref="S6" ca="1">IF(INDIRECT(ADDRESS(ROW()*3-ROW($L$4)-ROW($F$4),COLUMN(J$3)))=0,"",INDIRECT(ADDRESS(ROW()*3-ROW($L$4)-ROW($F$4),COLUMN(J$3))))</f>
        <v>8.6400000000000005E-2</v>
      </c>
      <c r="T6" s="68" cm="1">
        <f t="array" aca="1" ref="T6" ca="1">IF(INDIRECT(ADDRESS(ROW()*3-ROW($L$4)-ROW($F$4)+1,COLUMN(G$3)))=0,"",INDIRECT(ADDRESS(ROW()*3-ROW($L$4)-ROW($F$4)+1,COLUMN(G$3))))</f>
        <v>-1.7908999999999999</v>
      </c>
      <c r="U6" s="68" cm="1">
        <f t="array" aca="1" ref="U6" ca="1">IF(INDIRECT(ADDRESS(ROW()*3-ROW($L$4)-ROW($F$4)+1,COLUMN(H$3)))=0,"",INDIRECT(ADDRESS(ROW()*3-ROW($L$4)-ROW($F$4)+1,COLUMN(H$3))))</f>
        <v>-2.1636000000000002</v>
      </c>
      <c r="V6" s="68" cm="1">
        <f t="array" aca="1" ref="V6" ca="1">IF(INDIRECT(ADDRESS(ROW()*3-ROW($L$4)-ROW($F$4)+1,COLUMN(I$3)))=0,"",INDIRECT(ADDRESS(ROW()*3-ROW($L$4)-ROW($F$4)+1,COLUMN(I$3))))</f>
        <v>0.28410000000000002</v>
      </c>
      <c r="W6" s="68" cm="1">
        <f t="array" aca="1" ref="W6" ca="1">IF(INDIRECT(ADDRESS(ROW()*3-ROW($L$4)-ROW($F$4)+1,COLUMN(J$3)))=0,"",INDIRECT(ADDRESS(ROW()*3-ROW($L$4)-ROW($F$4)+1,COLUMN(J$3))))</f>
        <v>8.8599999999999998E-2</v>
      </c>
      <c r="X6" s="23" cm="1">
        <f t="array" aca="1" ref="X6" ca="1">IF(INDIRECT(ADDRESS(ROW()*3-ROW($L$4)-ROW($F$4),COLUMN(G$3)))=0,"",INDIRECT(ADDRESS(ROW()*3-ROW($L$4)-ROW($F$4)+2,COLUMN(G$3))))</f>
        <v>-1.8346</v>
      </c>
      <c r="Y6" s="23" cm="1">
        <f t="array" aca="1" ref="Y6" ca="1">IF(INDIRECT(ADDRESS(ROW()*3-ROW($L$4)-ROW($F$4),COLUMN(H$3)))=0,"",INDIRECT(ADDRESS(ROW()*3-ROW($L$4)-ROW($F$4)+2,COLUMN(H$3))))</f>
        <v>-2.2164000000000001</v>
      </c>
      <c r="Z6" s="23" cm="1">
        <f t="array" aca="1" ref="Z6" ca="1">IF(INDIRECT(ADDRESS(ROW()*3-ROW($L$4)-ROW($F$4),COLUMN(I$3)))=0,"",INDIRECT(ADDRESS(ROW()*3-ROW($L$4)-ROW($F$4)+2,COLUMN(I$3))))</f>
        <v>0.29110000000000003</v>
      </c>
      <c r="AA6" s="23" cm="1">
        <f t="array" aca="1" ref="AA6" ca="1">IF(INDIRECT(ADDRESS(ROW()*3-ROW($L$4)-ROW($F$4),COLUMN(J$3)))=0,"",INDIRECT(ADDRESS(ROW()*3-ROW($L$4)-ROW($F$4)+2,COLUMN(J$3))))</f>
        <v>9.0700000000000003E-2</v>
      </c>
    </row>
    <row r="7" spans="1:27" ht="15" thickBot="1">
      <c r="A7" s="3" t="s">
        <v>20</v>
      </c>
      <c r="B7" s="42">
        <v>1.1999999999999999E-3</v>
      </c>
      <c r="C7" s="205" t="s">
        <v>4</v>
      </c>
      <c r="D7" s="205" t="s">
        <v>5</v>
      </c>
      <c r="E7" s="204">
        <v>237.75</v>
      </c>
      <c r="F7" s="3" t="s">
        <v>20</v>
      </c>
      <c r="G7" s="187">
        <v>-1.494</v>
      </c>
      <c r="H7" s="188">
        <v>-1.8071999999999999</v>
      </c>
      <c r="I7" s="188">
        <v>0.252</v>
      </c>
      <c r="J7" s="188">
        <v>6.1199999999999997E-2</v>
      </c>
      <c r="K7" s="19"/>
      <c r="L7" s="28">
        <v>2016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185.5</v>
      </c>
      <c r="P7" s="23" cm="1">
        <f t="array" aca="1" ref="P7" ca="1">IF(INDIRECT(ADDRESS(ROW()*3-ROW($L$4)-ROW($F$4),COLUMN(G$3)))=0,"",INDIRECT(ADDRESS(ROW()*3-ROW($L$4)-ROW($F$4),COLUMN(G$3))))</f>
        <v>-2.7480000000000002</v>
      </c>
      <c r="Q7" s="23" cm="1">
        <f t="array" aca="1" ref="Q7" ca="1">IF(INDIRECT(ADDRESS(ROW()*3-ROW($L$4)-ROW($F$4),COLUMN(H$3)))=0,"",INDIRECT(ADDRESS(ROW()*3-ROW($L$4)-ROW($F$4),COLUMN(H$3))))</f>
        <v>-3.0672000000000001</v>
      </c>
      <c r="R7" s="23" cm="1">
        <f t="array" aca="1" ref="R7" ca="1">IF(INDIRECT(ADDRESS(ROW()*3-ROW($L$4)-ROW($F$4),COLUMN(I$3)))=0,"",INDIRECT(ADDRESS(ROW()*3-ROW($L$4)-ROW($F$4),COLUMN(I$3))))</f>
        <v>0.26640000000000003</v>
      </c>
      <c r="S7" s="23" cm="1">
        <f t="array" aca="1" ref="S7" ca="1">IF(INDIRECT(ADDRESS(ROW()*3-ROW($L$4)-ROW($F$4),COLUMN(J$3)))=0,"",INDIRECT(ADDRESS(ROW()*3-ROW($L$4)-ROW($F$4),COLUMN(J$3))))</f>
        <v>5.28E-2</v>
      </c>
      <c r="T7" s="68" cm="1">
        <f t="array" aca="1" ref="T7" ca="1">IF(INDIRECT(ADDRESS(ROW()*3-ROW($L$4)-ROW($F$4)+1,COLUMN(G$3)))=0,"",INDIRECT(ADDRESS(ROW()*3-ROW($L$4)-ROW($F$4)+1,COLUMN(G$3))))</f>
        <v>-2.8167</v>
      </c>
      <c r="U7" s="68" cm="1">
        <f t="array" aca="1" ref="U7" ca="1">IF(INDIRECT(ADDRESS(ROW()*3-ROW($L$4)-ROW($F$4)+1,COLUMN(H$3)))=0,"",INDIRECT(ADDRESS(ROW()*3-ROW($L$4)-ROW($F$4)+1,COLUMN(H$3))))</f>
        <v>-3.1438999999999999</v>
      </c>
      <c r="V7" s="68" cm="1">
        <f t="array" aca="1" ref="V7" ca="1">IF(INDIRECT(ADDRESS(ROW()*3-ROW($L$4)-ROW($F$4)+1,COLUMN(I$3)))=0,"",INDIRECT(ADDRESS(ROW()*3-ROW($L$4)-ROW($F$4)+1,COLUMN(I$3))))</f>
        <v>0.27310000000000001</v>
      </c>
      <c r="W7" s="68" cm="1">
        <f t="array" aca="1" ref="W7" ca="1">IF(INDIRECT(ADDRESS(ROW()*3-ROW($L$4)-ROW($F$4)+1,COLUMN(J$3)))=0,"",INDIRECT(ADDRESS(ROW()*3-ROW($L$4)-ROW($F$4)+1,COLUMN(J$3))))</f>
        <v>5.4100000000000002E-2</v>
      </c>
      <c r="X7" s="23" cm="1">
        <f t="array" aca="1" ref="X7" ca="1">IF(INDIRECT(ADDRESS(ROW()*3-ROW($L$4)-ROW($F$4),COLUMN(G$3)))=0,"",INDIRECT(ADDRESS(ROW()*3-ROW($L$4)-ROW($F$4)+2,COLUMN(G$3))))</f>
        <v>-2.8854000000000002</v>
      </c>
      <c r="Y7" s="23" cm="1">
        <f t="array" aca="1" ref="Y7" ca="1">IF(INDIRECT(ADDRESS(ROW()*3-ROW($L$4)-ROW($F$4),COLUMN(H$3)))=0,"",INDIRECT(ADDRESS(ROW()*3-ROW($L$4)-ROW($F$4)+2,COLUMN(H$3))))</f>
        <v>-3.2205000000000004</v>
      </c>
      <c r="Z7" s="23" cm="1">
        <f t="array" aca="1" ref="Z7" ca="1">IF(INDIRECT(ADDRESS(ROW()*3-ROW($L$4)-ROW($F$4),COLUMN(I$3)))=0,"",INDIRECT(ADDRESS(ROW()*3-ROW($L$4)-ROW($F$4)+2,COLUMN(I$3))))</f>
        <v>0.2797</v>
      </c>
      <c r="AA7" s="23" cm="1">
        <f t="array" aca="1" ref="AA7" ca="1">IF(INDIRECT(ADDRESS(ROW()*3-ROW($L$4)-ROW($F$4),COLUMN(J$3)))=0,"",INDIRECT(ADDRESS(ROW()*3-ROW($L$4)-ROW($F$4)+2,COLUMN(J$3))))</f>
        <v>5.5399999999999998E-2</v>
      </c>
    </row>
    <row r="8" spans="1:27" ht="15" thickBot="1">
      <c r="A8" s="3" t="s">
        <v>21</v>
      </c>
      <c r="B8" s="42">
        <v>1.23E-3</v>
      </c>
      <c r="C8" s="205"/>
      <c r="D8" s="205"/>
      <c r="E8" s="204"/>
      <c r="F8" s="3" t="s">
        <v>21</v>
      </c>
      <c r="G8" s="187">
        <v>-1.5314000000000001</v>
      </c>
      <c r="H8" s="188">
        <v>-1.8524</v>
      </c>
      <c r="I8" s="188">
        <v>0.25829999999999997</v>
      </c>
      <c r="J8" s="188">
        <v>6.2700000000000006E-2</v>
      </c>
      <c r="K8" s="19"/>
      <c r="L8" s="28">
        <v>2016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206.4</v>
      </c>
      <c r="P8" s="23" cm="1">
        <f t="array" aca="1" ref="P8" ca="1">IF(INDIRECT(ADDRESS(ROW()*3-ROW($L$4)-ROW($F$4),COLUMN(G$3)))=0,"",INDIRECT(ADDRESS(ROW()*3-ROW($L$4)-ROW($F$4),COLUMN(G$3))))</f>
        <v>-2.2464</v>
      </c>
      <c r="Q8" s="23" cm="1">
        <f t="array" aca="1" ref="Q8" ca="1">IF(INDIRECT(ADDRESS(ROW()*3-ROW($L$4)-ROW($F$4),COLUMN(H$3)))=0,"",INDIRECT(ADDRESS(ROW()*3-ROW($L$4)-ROW($F$4),COLUMN(H$3))))</f>
        <v>-2.7587999999999999</v>
      </c>
      <c r="R8" s="23" cm="1">
        <f t="array" aca="1" ref="R8" ca="1">IF(INDIRECT(ADDRESS(ROW()*3-ROW($L$4)-ROW($F$4),COLUMN(I$3)))=0,"",INDIRECT(ADDRESS(ROW()*3-ROW($L$4)-ROW($F$4),COLUMN(I$3))))</f>
        <v>0.42720000000000002</v>
      </c>
      <c r="S8" s="23" cm="1">
        <f t="array" aca="1" ref="S8" ca="1">IF(INDIRECT(ADDRESS(ROW()*3-ROW($L$4)-ROW($F$4),COLUMN(J$3)))=0,"",INDIRECT(ADDRESS(ROW()*3-ROW($L$4)-ROW($F$4),COLUMN(J$3))))</f>
        <v>8.5199999999999998E-2</v>
      </c>
      <c r="T8" s="68" cm="1">
        <f t="array" aca="1" ref="T8" ca="1">IF(INDIRECT(ADDRESS(ROW()*3-ROW($L$4)-ROW($F$4)+1,COLUMN(G$3)))=0,"",INDIRECT(ADDRESS(ROW()*3-ROW($L$4)-ROW($F$4)+1,COLUMN(G$3))))</f>
        <v>-2.3026</v>
      </c>
      <c r="U8" s="68" cm="1">
        <f t="array" aca="1" ref="U8" ca="1">IF(INDIRECT(ADDRESS(ROW()*3-ROW($L$4)-ROW($F$4)+1,COLUMN(H$3)))=0,"",INDIRECT(ADDRESS(ROW()*3-ROW($L$4)-ROW($F$4)+1,COLUMN(H$3))))</f>
        <v>-2.8277999999999999</v>
      </c>
      <c r="V8" s="68" cm="1">
        <f t="array" aca="1" ref="V8" ca="1">IF(INDIRECT(ADDRESS(ROW()*3-ROW($L$4)-ROW($F$4)+1,COLUMN(I$3)))=0,"",INDIRECT(ADDRESS(ROW()*3-ROW($L$4)-ROW($F$4)+1,COLUMN(I$3))))</f>
        <v>0.43790000000000001</v>
      </c>
      <c r="W8" s="68" cm="1">
        <f t="array" aca="1" ref="W8" ca="1">IF(INDIRECT(ADDRESS(ROW()*3-ROW($L$4)-ROW($F$4)+1,COLUMN(J$3)))=0,"",INDIRECT(ADDRESS(ROW()*3-ROW($L$4)-ROW($F$4)+1,COLUMN(J$3))))</f>
        <v>8.7300000000000003E-2</v>
      </c>
      <c r="X8" s="23" cm="1">
        <f t="array" aca="1" ref="X8" ca="1">IF(INDIRECT(ADDRESS(ROW()*3-ROW($L$4)-ROW($F$4),COLUMN(G$3)))=0,"",INDIRECT(ADDRESS(ROW()*3-ROW($L$4)-ROW($F$4)+2,COLUMN(G$3))))</f>
        <v>-2.3586999999999998</v>
      </c>
      <c r="Y8" s="23" cm="1">
        <f t="array" aca="1" ref="Y8" ca="1">IF(INDIRECT(ADDRESS(ROW()*3-ROW($L$4)-ROW($F$4),COLUMN(H$3)))=0,"",INDIRECT(ADDRESS(ROW()*3-ROW($L$4)-ROW($F$4)+2,COLUMN(H$3))))</f>
        <v>-2.8967999999999998</v>
      </c>
      <c r="Z8" s="23" cm="1">
        <f t="array" aca="1" ref="Z8" ca="1">IF(INDIRECT(ADDRESS(ROW()*3-ROW($L$4)-ROW($F$4),COLUMN(I$3)))=0,"",INDIRECT(ADDRESS(ROW()*3-ROW($L$4)-ROW($F$4)+2,COLUMN(I$3))))</f>
        <v>0.4486</v>
      </c>
      <c r="AA8" s="23" cm="1">
        <f t="array" aca="1" ref="AA8" ca="1">IF(INDIRECT(ADDRESS(ROW()*3-ROW($L$4)-ROW($F$4),COLUMN(J$3)))=0,"",INDIRECT(ADDRESS(ROW()*3-ROW($L$4)-ROW($F$4)+2,COLUMN(J$3))))</f>
        <v>8.9499999999999996E-2</v>
      </c>
    </row>
    <row r="9" spans="1:27" ht="15" thickBot="1">
      <c r="A9" s="3" t="s">
        <v>22</v>
      </c>
      <c r="B9" s="42">
        <v>1.2600000000000001E-3</v>
      </c>
      <c r="C9" s="205"/>
      <c r="D9" s="205"/>
      <c r="E9" s="204"/>
      <c r="F9" s="3" t="s">
        <v>22</v>
      </c>
      <c r="G9" s="187">
        <v>-1.5687</v>
      </c>
      <c r="H9" s="188">
        <v>-1.8976</v>
      </c>
      <c r="I9" s="188">
        <v>0.2646</v>
      </c>
      <c r="J9" s="188">
        <v>6.4299999999999996E-2</v>
      </c>
      <c r="K9" s="19"/>
      <c r="L9" s="28">
        <v>2016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196.95</v>
      </c>
      <c r="P9" s="23" cm="1">
        <f t="array" aca="1" ref="P9" ca="1">IF(INDIRECT(ADDRESS(ROW()*3-ROW($L$4)-ROW($F$4),COLUMN(G$3)))=0,"",INDIRECT(ADDRESS(ROW()*3-ROW($L$4)-ROW($F$4),COLUMN(G$3))))</f>
        <v>-2.4731999999999998</v>
      </c>
      <c r="Q9" s="23" cm="1">
        <f t="array" aca="1" ref="Q9" ca="1">IF(INDIRECT(ADDRESS(ROW()*3-ROW($L$4)-ROW($F$4),COLUMN(H$3)))=0,"",INDIRECT(ADDRESS(ROW()*3-ROW($L$4)-ROW($F$4),COLUMN(H$3))))</f>
        <v>-2.9424000000000001</v>
      </c>
      <c r="R9" s="23" cm="1">
        <f t="array" aca="1" ref="R9" ca="1">IF(INDIRECT(ADDRESS(ROW()*3-ROW($L$4)-ROW($F$4),COLUMN(I$3)))=0,"",INDIRECT(ADDRESS(ROW()*3-ROW($L$4)-ROW($F$4),COLUMN(I$3))))</f>
        <v>0.41399999999999998</v>
      </c>
      <c r="S9" s="23" cm="1">
        <f t="array" aca="1" ref="S9" ca="1">IF(INDIRECT(ADDRESS(ROW()*3-ROW($L$4)-ROW($F$4),COLUMN(J$3)))=0,"",INDIRECT(ADDRESS(ROW()*3-ROW($L$4)-ROW($F$4),COLUMN(J$3))))</f>
        <v>5.5199999999999999E-2</v>
      </c>
      <c r="T9" s="68" cm="1">
        <f t="array" aca="1" ref="T9" ca="1">IF(INDIRECT(ADDRESS(ROW()*3-ROW($L$4)-ROW($F$4)+1,COLUMN(G$3)))=0,"",INDIRECT(ADDRESS(ROW()*3-ROW($L$4)-ROW($F$4)+1,COLUMN(G$3))))</f>
        <v>-2.5350000000000001</v>
      </c>
      <c r="U9" s="68" cm="1">
        <f t="array" aca="1" ref="U9" ca="1">IF(INDIRECT(ADDRESS(ROW()*3-ROW($L$4)-ROW($F$4)+1,COLUMN(H$3)))=0,"",INDIRECT(ADDRESS(ROW()*3-ROW($L$4)-ROW($F$4)+1,COLUMN(H$3))))</f>
        <v>-3.016</v>
      </c>
      <c r="V9" s="68" cm="1">
        <f t="array" aca="1" ref="V9" ca="1">IF(INDIRECT(ADDRESS(ROW()*3-ROW($L$4)-ROW($F$4)+1,COLUMN(I$3)))=0,"",INDIRECT(ADDRESS(ROW()*3-ROW($L$4)-ROW($F$4)+1,COLUMN(I$3))))</f>
        <v>0.4244</v>
      </c>
      <c r="W9" s="68" cm="1">
        <f t="array" aca="1" ref="W9" ca="1">IF(INDIRECT(ADDRESS(ROW()*3-ROW($L$4)-ROW($F$4)+1,COLUMN(J$3)))=0,"",INDIRECT(ADDRESS(ROW()*3-ROW($L$4)-ROW($F$4)+1,COLUMN(J$3))))</f>
        <v>5.6599999999999998E-2</v>
      </c>
      <c r="X9" s="23" cm="1">
        <f t="array" aca="1" ref="X9" ca="1">IF(INDIRECT(ADDRESS(ROW()*3-ROW($L$4)-ROW($F$4),COLUMN(G$3)))=0,"",INDIRECT(ADDRESS(ROW()*3-ROW($L$4)-ROW($F$4)+2,COLUMN(G$3))))</f>
        <v>-2.5969000000000002</v>
      </c>
      <c r="Y9" s="23" cm="1">
        <f t="array" aca="1" ref="Y9" ca="1">IF(INDIRECT(ADDRESS(ROW()*3-ROW($L$4)-ROW($F$4),COLUMN(H$3)))=0,"",INDIRECT(ADDRESS(ROW()*3-ROW($L$4)-ROW($F$4)+2,COLUMN(H$3))))</f>
        <v>-3.0895999999999999</v>
      </c>
      <c r="Z9" s="23" cm="1">
        <f t="array" aca="1" ref="Z9" ca="1">IF(INDIRECT(ADDRESS(ROW()*3-ROW($L$4)-ROW($F$4),COLUMN(I$3)))=0,"",INDIRECT(ADDRESS(ROW()*3-ROW($L$4)-ROW($F$4)+2,COLUMN(I$3))))</f>
        <v>0.43469999999999998</v>
      </c>
      <c r="AA9" s="23" cm="1">
        <f t="array" aca="1" ref="AA9" ca="1">IF(INDIRECT(ADDRESS(ROW()*3-ROW($L$4)-ROW($F$4),COLUMN(J$3)))=0,"",INDIRECT(ADDRESS(ROW()*3-ROW($L$4)-ROW($F$4)+2,COLUMN(J$3))))</f>
        <v>5.8000000000000003E-2</v>
      </c>
    </row>
    <row r="10" spans="1:27" ht="15" thickBot="1">
      <c r="A10" s="3" t="s">
        <v>20</v>
      </c>
      <c r="B10" s="42">
        <v>1.1999999999999999E-3</v>
      </c>
      <c r="C10" s="205" t="s">
        <v>5</v>
      </c>
      <c r="D10" s="205" t="s">
        <v>6</v>
      </c>
      <c r="E10" s="204">
        <v>227.2</v>
      </c>
      <c r="F10" s="3" t="s">
        <v>20</v>
      </c>
      <c r="G10" s="187">
        <v>-1.7472000000000001</v>
      </c>
      <c r="H10" s="188">
        <v>-2.1107999999999998</v>
      </c>
      <c r="I10" s="188">
        <v>0.2772</v>
      </c>
      <c r="J10" s="188">
        <v>8.6400000000000005E-2</v>
      </c>
      <c r="K10" s="19"/>
      <c r="L10" s="28">
        <v>2016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213.7</v>
      </c>
      <c r="P10" s="23" cm="1">
        <f t="array" aca="1" ref="P10" ca="1">IF(INDIRECT(ADDRESS(ROW()*3-ROW($L$4)-ROW($F$4),COLUMN(G$3)))=0,"",INDIRECT(ADDRESS(ROW()*3-ROW($L$4)-ROW($F$4),COLUMN(G$3))))</f>
        <v>-2.1057000000000001</v>
      </c>
      <c r="Q10" s="23" cm="1">
        <f t="array" aca="1" ref="Q10" ca="1">IF(INDIRECT(ADDRESS(ROW()*3-ROW($L$4)-ROW($F$4),COLUMN(H$3)))=0,"",INDIRECT(ADDRESS(ROW()*3-ROW($L$4)-ROW($F$4),COLUMN(H$3))))</f>
        <v>-2.4351000000000003</v>
      </c>
      <c r="R10" s="23" cm="1">
        <f t="array" aca="1" ref="R10" ca="1">IF(INDIRECT(ADDRESS(ROW()*3-ROW($L$4)-ROW($F$4),COLUMN(I$3)))=0,"",INDIRECT(ADDRESS(ROW()*3-ROW($L$4)-ROW($F$4),COLUMN(I$3))))</f>
        <v>0.27450000000000002</v>
      </c>
      <c r="S10" s="23" cm="1">
        <f t="array" aca="1" ref="S10" ca="1">IF(INDIRECT(ADDRESS(ROW()*3-ROW($L$4)-ROW($F$4),COLUMN(J$3)))=0,"",INDIRECT(ADDRESS(ROW()*3-ROW($L$4)-ROW($F$4),COLUMN(J$3))))</f>
        <v>5.4899999999999997E-2</v>
      </c>
      <c r="T10" s="68" cm="1">
        <f t="array" aca="1" ref="T10" ca="1">IF(INDIRECT(ADDRESS(ROW()*3-ROW($L$4)-ROW($F$4)+1,COLUMN(G$3)))=0,"",INDIRECT(ADDRESS(ROW()*3-ROW($L$4)-ROW($F$4)+1,COLUMN(G$3))))</f>
        <v>-2.1402000000000001</v>
      </c>
      <c r="U10" s="68" cm="1">
        <f t="array" aca="1" ref="U10" ca="1">IF(INDIRECT(ADDRESS(ROW()*3-ROW($L$4)-ROW($F$4)+1,COLUMN(H$3)))=0,"",INDIRECT(ADDRESS(ROW()*3-ROW($L$4)-ROW($F$4)+1,COLUMN(H$3))))</f>
        <v>-2.4750000000000001</v>
      </c>
      <c r="V10" s="68" cm="1">
        <f t="array" aca="1" ref="V10" ca="1">IF(INDIRECT(ADDRESS(ROW()*3-ROW($L$4)-ROW($F$4)+1,COLUMN(I$3)))=0,"",INDIRECT(ADDRESS(ROW()*3-ROW($L$4)-ROW($F$4)+1,COLUMN(I$3))))</f>
        <v>0.27900000000000003</v>
      </c>
      <c r="W10" s="68" cm="1">
        <f t="array" aca="1" ref="W10" ca="1">IF(INDIRECT(ADDRESS(ROW()*3-ROW($L$4)-ROW($F$4)+1,COLUMN(J$3)))=0,"",INDIRECT(ADDRESS(ROW()*3-ROW($L$4)-ROW($F$4)+1,COLUMN(J$3))))</f>
        <v>5.5800000000000002E-2</v>
      </c>
      <c r="X10" s="23" cm="1">
        <f t="array" aca="1" ref="X10" ca="1">IF(INDIRECT(ADDRESS(ROW()*3-ROW($L$4)-ROW($F$4),COLUMN(G$3)))=0,"",INDIRECT(ADDRESS(ROW()*3-ROW($L$4)-ROW($F$4)+2,COLUMN(G$3))))</f>
        <v>-2.1747999999999998</v>
      </c>
      <c r="Y10" s="23" cm="1">
        <f t="array" aca="1" ref="Y10" ca="1">IF(INDIRECT(ADDRESS(ROW()*3-ROW($L$4)-ROW($F$4),COLUMN(H$3)))=0,"",INDIRECT(ADDRESS(ROW()*3-ROW($L$4)-ROW($F$4)+2,COLUMN(H$3))))</f>
        <v>-2.5150000000000001</v>
      </c>
      <c r="Z10" s="23" cm="1">
        <f t="array" aca="1" ref="Z10" ca="1">IF(INDIRECT(ADDRESS(ROW()*3-ROW($L$4)-ROW($F$4),COLUMN(I$3)))=0,"",INDIRECT(ADDRESS(ROW()*3-ROW($L$4)-ROW($F$4)+2,COLUMN(I$3))))</f>
        <v>0.28349999999999997</v>
      </c>
      <c r="AA10" s="23" cm="1">
        <f t="array" aca="1" ref="AA10" ca="1">IF(INDIRECT(ADDRESS(ROW()*3-ROW($L$4)-ROW($F$4),COLUMN(J$3)))=0,"",INDIRECT(ADDRESS(ROW()*3-ROW($L$4)-ROW($F$4)+2,COLUMN(J$3))))</f>
        <v>5.67E-2</v>
      </c>
    </row>
    <row r="11" spans="1:27" ht="15" thickBot="1">
      <c r="A11" s="3" t="s">
        <v>21</v>
      </c>
      <c r="B11" s="42">
        <v>1.23E-3</v>
      </c>
      <c r="C11" s="205"/>
      <c r="D11" s="205"/>
      <c r="E11" s="204"/>
      <c r="F11" s="3" t="s">
        <v>21</v>
      </c>
      <c r="G11" s="187">
        <v>-1.7908999999999999</v>
      </c>
      <c r="H11" s="188">
        <v>-2.1636000000000002</v>
      </c>
      <c r="I11" s="188">
        <v>0.28410000000000002</v>
      </c>
      <c r="J11" s="188">
        <v>8.8599999999999998E-2</v>
      </c>
      <c r="K11" s="19"/>
      <c r="L11" s="28">
        <v>2016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260.75</v>
      </c>
      <c r="P11" s="23" cm="1">
        <f t="array" aca="1" ref="P11" ca="1">IF(INDIRECT(ADDRESS(ROW()*3-ROW($L$4)-ROW($F$4),COLUMN(G$3)))=0,"",INDIRECT(ADDRESS(ROW()*3-ROW($L$4)-ROW($F$4),COLUMN(G$3))))</f>
        <v>-0.9577</v>
      </c>
      <c r="Q11" s="23" cm="1">
        <f t="array" aca="1" ref="Q11" ca="1">IF(INDIRECT(ADDRESS(ROW()*3-ROW($L$4)-ROW($F$4),COLUMN(H$3)))=0,"",INDIRECT(ADDRESS(ROW()*3-ROW($L$4)-ROW($F$4),COLUMN(H$3))))</f>
        <v>-1.2749000000000001</v>
      </c>
      <c r="R11" s="23" cm="1">
        <f t="array" aca="1" ref="R11" ca="1">IF(INDIRECT(ADDRESS(ROW()*3-ROW($L$4)-ROW($F$4),COLUMN(I$3)))=0,"",INDIRECT(ADDRESS(ROW()*3-ROW($L$4)-ROW($F$4),COLUMN(I$3))))</f>
        <v>0.20499999999999999</v>
      </c>
      <c r="S11" s="23" cm="1">
        <f t="array" aca="1" ref="S11" ca="1">IF(INDIRECT(ADDRESS(ROW()*3-ROW($L$4)-ROW($F$4),COLUMN(J$3)))=0,"",INDIRECT(ADDRESS(ROW()*3-ROW($L$4)-ROW($F$4),COLUMN(J$3))))</f>
        <v>0.11219999999999999</v>
      </c>
      <c r="T11" s="68" cm="1">
        <f t="array" aca="1" ref="T11" ca="1">IF(INDIRECT(ADDRESS(ROW()*3-ROW($L$4)-ROW($F$4)+1,COLUMN(G$3)))=0,"",INDIRECT(ADDRESS(ROW()*3-ROW($L$4)-ROW($F$4)+1,COLUMN(G$3))))</f>
        <v>-0.97340000000000004</v>
      </c>
      <c r="U11" s="68" cm="1">
        <f t="array" aca="1" ref="U11" ca="1">IF(INDIRECT(ADDRESS(ROW()*3-ROW($L$4)-ROW($F$4)+1,COLUMN(H$3)))=0,"",INDIRECT(ADDRESS(ROW()*3-ROW($L$4)-ROW($F$4)+1,COLUMN(H$3))))</f>
        <v>-1.2958000000000001</v>
      </c>
      <c r="V11" s="68" cm="1">
        <f t="array" aca="1" ref="V11" ca="1">IF(INDIRECT(ADDRESS(ROW()*3-ROW($L$4)-ROW($F$4)+1,COLUMN(I$3)))=0,"",INDIRECT(ADDRESS(ROW()*3-ROW($L$4)-ROW($F$4)+1,COLUMN(I$3))))</f>
        <v>0.20830000000000001</v>
      </c>
      <c r="W11" s="68" cm="1">
        <f t="array" aca="1" ref="W11" ca="1">IF(INDIRECT(ADDRESS(ROW()*3-ROW($L$4)-ROW($F$4)+1,COLUMN(J$3)))=0,"",INDIRECT(ADDRESS(ROW()*3-ROW($L$4)-ROW($F$4)+1,COLUMN(J$3))))</f>
        <v>0.11409999999999999</v>
      </c>
      <c r="X11" s="23" cm="1">
        <f t="array" aca="1" ref="X11" ca="1">IF(INDIRECT(ADDRESS(ROW()*3-ROW($L$4)-ROW($F$4),COLUMN(G$3)))=0,"",INDIRECT(ADDRESS(ROW()*3-ROW($L$4)-ROW($F$4)+2,COLUMN(G$3))))</f>
        <v>-0.98909999999999998</v>
      </c>
      <c r="Y11" s="23" cm="1">
        <f t="array" aca="1" ref="Y11" ca="1">IF(INDIRECT(ADDRESS(ROW()*3-ROW($L$4)-ROW($F$4),COLUMN(H$3)))=0,"",INDIRECT(ADDRESS(ROW()*3-ROW($L$4)-ROW($F$4)+2,COLUMN(H$3))))</f>
        <v>-1.3167</v>
      </c>
      <c r="Z11" s="23" cm="1">
        <f t="array" aca="1" ref="Z11" ca="1">IF(INDIRECT(ADDRESS(ROW()*3-ROW($L$4)-ROW($F$4),COLUMN(I$3)))=0,"",INDIRECT(ADDRESS(ROW()*3-ROW($L$4)-ROW($F$4)+2,COLUMN(I$3))))</f>
        <v>0.2117</v>
      </c>
      <c r="AA11" s="23" cm="1">
        <f t="array" aca="1" ref="AA11" ca="1">IF(INDIRECT(ADDRESS(ROW()*3-ROW($L$4)-ROW($F$4),COLUMN(J$3)))=0,"",INDIRECT(ADDRESS(ROW()*3-ROW($L$4)-ROW($F$4)+2,COLUMN(J$3))))</f>
        <v>0.1159</v>
      </c>
    </row>
    <row r="12" spans="1:27" ht="15" thickBot="1">
      <c r="A12" s="3" t="s">
        <v>22</v>
      </c>
      <c r="B12" s="42">
        <v>1.2600000000000001E-3</v>
      </c>
      <c r="C12" s="205"/>
      <c r="D12" s="205"/>
      <c r="E12" s="204"/>
      <c r="F12" s="3" t="s">
        <v>22</v>
      </c>
      <c r="G12" s="187">
        <v>-1.8346</v>
      </c>
      <c r="H12" s="188">
        <v>-2.2164000000000001</v>
      </c>
      <c r="I12" s="188">
        <v>0.29110000000000003</v>
      </c>
      <c r="J12" s="188">
        <v>9.0700000000000003E-2</v>
      </c>
      <c r="K12" s="19"/>
      <c r="L12" s="28">
        <v>2016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263.75</v>
      </c>
      <c r="P12" s="23" cm="1">
        <f t="array" aca="1" ref="P12" ca="1">IF(INDIRECT(ADDRESS(ROW()*3-ROW($L$4)-ROW($F$4),COLUMN(G$3)))=0,"",INDIRECT(ADDRESS(ROW()*3-ROW($L$4)-ROW($F$4),COLUMN(G$3))))</f>
        <v>-0.88449999999999995</v>
      </c>
      <c r="Q12" s="23" cm="1">
        <f t="array" aca="1" ref="Q12" ca="1">IF(INDIRECT(ADDRESS(ROW()*3-ROW($L$4)-ROW($F$4),COLUMN(H$3)))=0,"",INDIRECT(ADDRESS(ROW()*3-ROW($L$4)-ROW($F$4),COLUMN(H$3))))</f>
        <v>-1.1577999999999999</v>
      </c>
      <c r="R12" s="23" cm="1">
        <f t="array" aca="1" ref="R12" ca="1">IF(INDIRECT(ADDRESS(ROW()*3-ROW($L$4)-ROW($F$4),COLUMN(I$3)))=0,"",INDIRECT(ADDRESS(ROW()*3-ROW($L$4)-ROW($F$4),COLUMN(I$3))))</f>
        <v>0.16839999999999999</v>
      </c>
      <c r="S12" s="23" cm="1">
        <f t="array" aca="1" ref="S12" ca="1">IF(INDIRECT(ADDRESS(ROW()*3-ROW($L$4)-ROW($F$4),COLUMN(J$3)))=0,"",INDIRECT(ADDRESS(ROW()*3-ROW($L$4)-ROW($F$4),COLUMN(J$3))))</f>
        <v>0.10489999999999999</v>
      </c>
      <c r="T12" s="68" cm="1">
        <f t="array" aca="1" ref="T12" ca="1">IF(INDIRECT(ADDRESS(ROW()*3-ROW($L$4)-ROW($F$4)+1,COLUMN(G$3)))=0,"",INDIRECT(ADDRESS(ROW()*3-ROW($L$4)-ROW($F$4)+1,COLUMN(G$3))))</f>
        <v>-0.89900000000000002</v>
      </c>
      <c r="U12" s="68" cm="1">
        <f t="array" aca="1" ref="U12" ca="1">IF(INDIRECT(ADDRESS(ROW()*3-ROW($L$4)-ROW($F$4)+1,COLUMN(H$3)))=0,"",INDIRECT(ADDRESS(ROW()*3-ROW($L$4)-ROW($F$4)+1,COLUMN(H$3))))</f>
        <v>-1.1767000000000001</v>
      </c>
      <c r="V12" s="68" cm="1">
        <f t="array" aca="1" ref="V12" ca="1">IF(INDIRECT(ADDRESS(ROW()*3-ROW($L$4)-ROW($F$4)+1,COLUMN(I$3)))=0,"",INDIRECT(ADDRESS(ROW()*3-ROW($L$4)-ROW($F$4)+1,COLUMN(I$3))))</f>
        <v>0.1711</v>
      </c>
      <c r="W12" s="68" cm="1">
        <f t="array" aca="1" ref="W12" ca="1">IF(INDIRECT(ADDRESS(ROW()*3-ROW($L$4)-ROW($F$4)+1,COLUMN(J$3)))=0,"",INDIRECT(ADDRESS(ROW()*3-ROW($L$4)-ROW($F$4)+1,COLUMN(J$3))))</f>
        <v>0.1066</v>
      </c>
      <c r="X12" s="23" cm="1">
        <f t="array" aca="1" ref="X12" ca="1">IF(INDIRECT(ADDRESS(ROW()*3-ROW($L$4)-ROW($F$4),COLUMN(G$3)))=0,"",INDIRECT(ADDRESS(ROW()*3-ROW($L$4)-ROW($F$4)+2,COLUMN(G$3))))</f>
        <v>-0.91349999999999998</v>
      </c>
      <c r="Y12" s="23" cm="1">
        <f t="array" aca="1" ref="Y12" ca="1">IF(INDIRECT(ADDRESS(ROW()*3-ROW($L$4)-ROW($F$4),COLUMN(H$3)))=0,"",INDIRECT(ADDRESS(ROW()*3-ROW($L$4)-ROW($F$4)+2,COLUMN(H$3))))</f>
        <v>-1.1958</v>
      </c>
      <c r="Z12" s="23" cm="1">
        <f t="array" aca="1" ref="Z12" ca="1">IF(INDIRECT(ADDRESS(ROW()*3-ROW($L$4)-ROW($F$4),COLUMN(I$3)))=0,"",INDIRECT(ADDRESS(ROW()*3-ROW($L$4)-ROW($F$4)+2,COLUMN(I$3))))</f>
        <v>0.1739</v>
      </c>
      <c r="AA12" s="23" cm="1">
        <f t="array" aca="1" ref="AA12" ca="1">IF(INDIRECT(ADDRESS(ROW()*3-ROW($L$4)-ROW($F$4),COLUMN(J$3)))=0,"",INDIRECT(ADDRESS(ROW()*3-ROW($L$4)-ROW($F$4)+2,COLUMN(J$3))))</f>
        <v>0.1084</v>
      </c>
    </row>
    <row r="13" spans="1:27" ht="15" thickBot="1">
      <c r="A13" s="3" t="s">
        <v>23</v>
      </c>
      <c r="B13" s="42">
        <v>1.1999999999999999E-3</v>
      </c>
      <c r="C13" s="205" t="s">
        <v>6</v>
      </c>
      <c r="D13" s="205" t="s">
        <v>7</v>
      </c>
      <c r="E13" s="204">
        <v>185.5</v>
      </c>
      <c r="F13" s="3" t="s">
        <v>23</v>
      </c>
      <c r="G13" s="187">
        <v>-2.7480000000000002</v>
      </c>
      <c r="H13" s="188">
        <v>-3.0672000000000001</v>
      </c>
      <c r="I13" s="188">
        <v>0.26640000000000003</v>
      </c>
      <c r="J13" s="188">
        <v>5.28E-2</v>
      </c>
      <c r="K13" s="19"/>
      <c r="L13" s="28">
        <v>2016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271</v>
      </c>
      <c r="P13" s="23" cm="1">
        <f t="array" aca="1" ref="P13" ca="1">IF(INDIRECT(ADDRESS(ROW()*3-ROW($L$4)-ROW($F$4),COLUMN(G$3)))=0,"",INDIRECT(ADDRESS(ROW()*3-ROW($L$4)-ROW($F$4),COLUMN(G$3))))</f>
        <v>-0.70760000000000001</v>
      </c>
      <c r="Q13" s="23" cm="1">
        <f t="array" aca="1" ref="Q13" ca="1">IF(INDIRECT(ADDRESS(ROW()*3-ROW($L$4)-ROW($F$4),COLUMN(H$3)))=0,"",INDIRECT(ADDRESS(ROW()*3-ROW($L$4)-ROW($F$4),COLUMN(H$3))))</f>
        <v>-0.99549999999999994</v>
      </c>
      <c r="R13" s="23" cm="1">
        <f t="array" aca="1" ref="R13" ca="1">IF(INDIRECT(ADDRESS(ROW()*3-ROW($L$4)-ROW($F$4),COLUMN(I$3)))=0,"",INDIRECT(ADDRESS(ROW()*3-ROW($L$4)-ROW($F$4),COLUMN(I$3))))</f>
        <v>0.18179999999999999</v>
      </c>
      <c r="S13" s="23" cm="1">
        <f t="array" aca="1" ref="S13" ca="1">IF(INDIRECT(ADDRESS(ROW()*3-ROW($L$4)-ROW($F$4),COLUMN(J$3)))=0,"",INDIRECT(ADDRESS(ROW()*3-ROW($L$4)-ROW($F$4),COLUMN(J$3))))</f>
        <v>0.1061</v>
      </c>
      <c r="T13" s="68" cm="1">
        <f t="array" aca="1" ref="T13" ca="1">IF(INDIRECT(ADDRESS(ROW()*3-ROW($L$4)-ROW($F$4)+1,COLUMN(G$3)))=0,"",INDIRECT(ADDRESS(ROW()*3-ROW($L$4)-ROW($F$4)+1,COLUMN(G$3))))</f>
        <v>-0.71919999999999995</v>
      </c>
      <c r="U13" s="68" cm="1">
        <f t="array" aca="1" ref="U13" ca="1">IF(INDIRECT(ADDRESS(ROW()*3-ROW($L$4)-ROW($F$4)+1,COLUMN(H$3)))=0,"",INDIRECT(ADDRESS(ROW()*3-ROW($L$4)-ROW($F$4)+1,COLUMN(H$3))))</f>
        <v>-1.0118999999999998</v>
      </c>
      <c r="V13" s="68" cm="1">
        <f t="array" aca="1" ref="V13" ca="1">IF(INDIRECT(ADDRESS(ROW()*3-ROW($L$4)-ROW($F$4)+1,COLUMN(I$3)))=0,"",INDIRECT(ADDRESS(ROW()*3-ROW($L$4)-ROW($F$4)+1,COLUMN(I$3))))</f>
        <v>0.18479999999999999</v>
      </c>
      <c r="W13" s="68" cm="1">
        <f t="array" aca="1" ref="W13" ca="1">IF(INDIRECT(ADDRESS(ROW()*3-ROW($L$4)-ROW($F$4)+1,COLUMN(J$3)))=0,"",INDIRECT(ADDRESS(ROW()*3-ROW($L$4)-ROW($F$4)+1,COLUMN(J$3))))</f>
        <v>0.1079</v>
      </c>
      <c r="X13" s="23" cm="1">
        <f t="array" aca="1" ref="X13" ca="1">IF(INDIRECT(ADDRESS(ROW()*3-ROW($L$4)-ROW($F$4),COLUMN(G$3)))=0,"",INDIRECT(ADDRESS(ROW()*3-ROW($L$4)-ROW($F$4)+2,COLUMN(G$3))))</f>
        <v>-0.73080000000000001</v>
      </c>
      <c r="Y13" s="23" cm="1">
        <f t="array" aca="1" ref="Y13" ca="1">IF(INDIRECT(ADDRESS(ROW()*3-ROW($L$4)-ROW($F$4),COLUMN(H$3)))=0,"",INDIRECT(ADDRESS(ROW()*3-ROW($L$4)-ROW($F$4)+2,COLUMN(H$3))))</f>
        <v>-1.0281</v>
      </c>
      <c r="Z13" s="23" cm="1">
        <f t="array" aca="1" ref="Z13" ca="1">IF(INDIRECT(ADDRESS(ROW()*3-ROW($L$4)-ROW($F$4),COLUMN(I$3)))=0,"",INDIRECT(ADDRESS(ROW()*3-ROW($L$4)-ROW($F$4)+2,COLUMN(I$3))))</f>
        <v>0.18770000000000001</v>
      </c>
      <c r="AA13" s="23" cm="1">
        <f t="array" aca="1" ref="AA13" ca="1">IF(INDIRECT(ADDRESS(ROW()*3-ROW($L$4)-ROW($F$4),COLUMN(J$3)))=0,"",INDIRECT(ADDRESS(ROW()*3-ROW($L$4)-ROW($F$4)+2,COLUMN(J$3))))</f>
        <v>0.1096</v>
      </c>
    </row>
    <row r="14" spans="1:27" ht="15" thickBot="1">
      <c r="A14" s="3" t="s">
        <v>21</v>
      </c>
      <c r="B14" s="42">
        <v>1.23E-3</v>
      </c>
      <c r="C14" s="205"/>
      <c r="D14" s="205"/>
      <c r="E14" s="204"/>
      <c r="F14" s="3" t="s">
        <v>21</v>
      </c>
      <c r="G14" s="187">
        <v>-2.8167</v>
      </c>
      <c r="H14" s="188">
        <v>-3.1438999999999999</v>
      </c>
      <c r="I14" s="188">
        <v>0.27310000000000001</v>
      </c>
      <c r="J14" s="188">
        <v>5.4100000000000002E-2</v>
      </c>
      <c r="K14" s="19"/>
      <c r="L14" s="28">
        <v>2016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276.05</v>
      </c>
      <c r="P14" s="23" cm="1">
        <f t="array" aca="1" ref="P14" ca="1">IF(INDIRECT(ADDRESS(ROW()*3-ROW($L$4)-ROW($F$4),COLUMN(G$3)))=0,"",INDIRECT(ADDRESS(ROW()*3-ROW($L$4)-ROW($F$4),COLUMN(G$3))))</f>
        <v>-0.58440000000000003</v>
      </c>
      <c r="Q14" s="23" cm="1">
        <f t="array" aca="1" ref="Q14" ca="1">IF(INDIRECT(ADDRESS(ROW()*3-ROW($L$4)-ROW($F$4),COLUMN(H$3)))=0,"",INDIRECT(ADDRESS(ROW()*3-ROW($L$4)-ROW($F$4),COLUMN(H$3))))</f>
        <v>-1.0247999999999999</v>
      </c>
      <c r="R14" s="23" cm="1">
        <f t="array" aca="1" ref="R14" ca="1">IF(INDIRECT(ADDRESS(ROW()*3-ROW($L$4)-ROW($F$4),COLUMN(I$3)))=0,"",INDIRECT(ADDRESS(ROW()*3-ROW($L$4)-ROW($F$4),COLUMN(I$3))))</f>
        <v>0.33789999999999998</v>
      </c>
      <c r="S14" s="23" cm="1">
        <f t="array" aca="1" ref="S14" ca="1">IF(INDIRECT(ADDRESS(ROW()*3-ROW($L$4)-ROW($F$4),COLUMN(J$3)))=0,"",INDIRECT(ADDRESS(ROW()*3-ROW($L$4)-ROW($F$4),COLUMN(J$3))))</f>
        <v>0.10249999999999999</v>
      </c>
      <c r="T14" s="68" cm="1">
        <f t="array" aca="1" ref="T14" ca="1">IF(INDIRECT(ADDRESS(ROW()*3-ROW($L$4)-ROW($F$4)+1,COLUMN(G$3)))=0,"",INDIRECT(ADDRESS(ROW()*3-ROW($L$4)-ROW($F$4)+1,COLUMN(G$3))))</f>
        <v>-0.59399999999999997</v>
      </c>
      <c r="U14" s="68" cm="1">
        <f t="array" aca="1" ref="U14" ca="1">IF(INDIRECT(ADDRESS(ROW()*3-ROW($L$4)-ROW($F$4)+1,COLUMN(H$3)))=0,"",INDIRECT(ADDRESS(ROW()*3-ROW($L$4)-ROW($F$4)+1,COLUMN(H$3))))</f>
        <v>-1.0417000000000001</v>
      </c>
      <c r="V14" s="68" cm="1">
        <f t="array" aca="1" ref="V14" ca="1">IF(INDIRECT(ADDRESS(ROW()*3-ROW($L$4)-ROW($F$4)+1,COLUMN(I$3)))=0,"",INDIRECT(ADDRESS(ROW()*3-ROW($L$4)-ROW($F$4)+1,COLUMN(I$3))))</f>
        <v>0.34350000000000003</v>
      </c>
      <c r="W14" s="68" cm="1">
        <f t="array" aca="1" ref="W14" ca="1">IF(INDIRECT(ADDRESS(ROW()*3-ROW($L$4)-ROW($F$4)+1,COLUMN(J$3)))=0,"",INDIRECT(ADDRESS(ROW()*3-ROW($L$4)-ROW($F$4)+1,COLUMN(J$3))))</f>
        <v>0.1042</v>
      </c>
      <c r="X14" s="23" cm="1">
        <f t="array" aca="1" ref="X14" ca="1">IF(INDIRECT(ADDRESS(ROW()*3-ROW($L$4)-ROW($F$4),COLUMN(G$3)))=0,"",INDIRECT(ADDRESS(ROW()*3-ROW($L$4)-ROW($F$4)+2,COLUMN(G$3))))</f>
        <v>-0.60350000000000004</v>
      </c>
      <c r="Y14" s="23" cm="1">
        <f t="array" aca="1" ref="Y14" ca="1">IF(INDIRECT(ADDRESS(ROW()*3-ROW($L$4)-ROW($F$4),COLUMN(H$3)))=0,"",INDIRECT(ADDRESS(ROW()*3-ROW($L$4)-ROW($F$4)+2,COLUMN(H$3))))</f>
        <v>-1.0583</v>
      </c>
      <c r="Z14" s="23" cm="1">
        <f t="array" aca="1" ref="Z14" ca="1">IF(INDIRECT(ADDRESS(ROW()*3-ROW($L$4)-ROW($F$4),COLUMN(I$3)))=0,"",INDIRECT(ADDRESS(ROW()*3-ROW($L$4)-ROW($F$4)+2,COLUMN(I$3))))</f>
        <v>0.34899999999999998</v>
      </c>
      <c r="AA14" s="23" cm="1">
        <f t="array" aca="1" ref="AA14" ca="1">IF(INDIRECT(ADDRESS(ROW()*3-ROW($L$4)-ROW($F$4),COLUMN(J$3)))=0,"",INDIRECT(ADDRESS(ROW()*3-ROW($L$4)-ROW($F$4)+2,COLUMN(J$3))))</f>
        <v>0.10580000000000001</v>
      </c>
    </row>
    <row r="15" spans="1:27" ht="15" thickBot="1">
      <c r="A15" s="3" t="s">
        <v>22</v>
      </c>
      <c r="B15" s="42">
        <v>1.2600000000000001E-3</v>
      </c>
      <c r="C15" s="205"/>
      <c r="D15" s="205"/>
      <c r="E15" s="204"/>
      <c r="F15" s="3" t="s">
        <v>22</v>
      </c>
      <c r="G15" s="187">
        <v>-2.8854000000000002</v>
      </c>
      <c r="H15" s="188">
        <v>-3.2205000000000004</v>
      </c>
      <c r="I15" s="188">
        <v>0.2797</v>
      </c>
      <c r="J15" s="188">
        <v>5.5399999999999998E-2</v>
      </c>
      <c r="K15" s="19"/>
      <c r="L15" s="28">
        <v>2016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301.35000000000002</v>
      </c>
      <c r="P15" s="23" cm="1">
        <f t="array" aca="1" ref="P15" ca="1">IF(INDIRECT(ADDRESS(ROW()*3-ROW($L$4)-ROW($F$4),COLUMN(G$3)))=0,"",INDIRECT(ADDRESS(ROW()*3-ROW($L$4)-ROW($F$4),COLUMN(G$3))))</f>
        <v>3.2899999999999999E-2</v>
      </c>
      <c r="Q15" s="23" cm="1">
        <f t="array" aca="1" ref="Q15" ca="1">IF(INDIRECT(ADDRESS(ROW()*3-ROW($L$4)-ROW($F$4),COLUMN(H$3)))=0,"",INDIRECT(ADDRESS(ROW()*3-ROW($L$4)-ROW($F$4),COLUMN(H$3))))</f>
        <v>-0.53810000000000002</v>
      </c>
      <c r="R15" s="23" cm="1">
        <f t="array" aca="1" ref="R15" ca="1">IF(INDIRECT(ADDRESS(ROW()*3-ROW($L$4)-ROW($F$4),COLUMN(I$3)))=0,"",INDIRECT(ADDRESS(ROW()*3-ROW($L$4)-ROW($F$4),COLUMN(I$3))))</f>
        <v>0.4819</v>
      </c>
      <c r="S15" s="23" cm="1">
        <f t="array" aca="1" ref="S15" ca="1">IF(INDIRECT(ADDRESS(ROW()*3-ROW($L$4)-ROW($F$4),COLUMN(J$3)))=0,"",INDIRECT(ADDRESS(ROW()*3-ROW($L$4)-ROW($F$4),COLUMN(J$3))))</f>
        <v>8.9099999999999999E-2</v>
      </c>
      <c r="T15" s="68" cm="1">
        <f t="array" aca="1" ref="T15" ca="1">IF(INDIRECT(ADDRESS(ROW()*3-ROW($L$4)-ROW($F$4)+1,COLUMN(G$3)))=0,"",INDIRECT(ADDRESS(ROW()*3-ROW($L$4)-ROW($F$4)+1,COLUMN(G$3))))</f>
        <v>3.3500000000000002E-2</v>
      </c>
      <c r="U15" s="68" cm="1">
        <f t="array" aca="1" ref="U15" ca="1">IF(INDIRECT(ADDRESS(ROW()*3-ROW($L$4)-ROW($F$4)+1,COLUMN(H$3)))=0,"",INDIRECT(ADDRESS(ROW()*3-ROW($L$4)-ROW($F$4)+1,COLUMN(H$3))))</f>
        <v>-0.54680000000000006</v>
      </c>
      <c r="V15" s="68" cm="1">
        <f t="array" aca="1" ref="V15" ca="1">IF(INDIRECT(ADDRESS(ROW()*3-ROW($L$4)-ROW($F$4)+1,COLUMN(I$3)))=0,"",INDIRECT(ADDRESS(ROW()*3-ROW($L$4)-ROW($F$4)+1,COLUMN(I$3))))</f>
        <v>0.48980000000000001</v>
      </c>
      <c r="W15" s="68" cm="1">
        <f t="array" aca="1" ref="W15" ca="1">IF(INDIRECT(ADDRESS(ROW()*3-ROW($L$4)-ROW($F$4)+1,COLUMN(J$3)))=0,"",INDIRECT(ADDRESS(ROW()*3-ROW($L$4)-ROW($F$4)+1,COLUMN(J$3))))</f>
        <v>9.0499999999999997E-2</v>
      </c>
      <c r="X15" s="23" cm="1">
        <f t="array" aca="1" ref="X15" ca="1">IF(INDIRECT(ADDRESS(ROW()*3-ROW($L$4)-ROW($F$4),COLUMN(G$3)))=0,"",INDIRECT(ADDRESS(ROW()*3-ROW($L$4)-ROW($F$4)+2,COLUMN(G$3))))</f>
        <v>3.4000000000000002E-2</v>
      </c>
      <c r="Y15" s="23" cm="1">
        <f t="array" aca="1" ref="Y15" ca="1">IF(INDIRECT(ADDRESS(ROW()*3-ROW($L$4)-ROW($F$4),COLUMN(H$3)))=0,"",INDIRECT(ADDRESS(ROW()*3-ROW($L$4)-ROW($F$4)+2,COLUMN(H$3))))</f>
        <v>-0.55569999999999997</v>
      </c>
      <c r="Z15" s="23" cm="1">
        <f t="array" aca="1" ref="Z15" ca="1">IF(INDIRECT(ADDRESS(ROW()*3-ROW($L$4)-ROW($F$4),COLUMN(I$3)))=0,"",INDIRECT(ADDRESS(ROW()*3-ROW($L$4)-ROW($F$4)+2,COLUMN(I$3))))</f>
        <v>0.49769999999999998</v>
      </c>
      <c r="AA15" s="23" cm="1">
        <f t="array" aca="1" ref="AA15" ca="1">IF(INDIRECT(ADDRESS(ROW()*3-ROW($L$4)-ROW($F$4),COLUMN(J$3)))=0,"",INDIRECT(ADDRESS(ROW()*3-ROW($L$4)-ROW($F$4)+2,COLUMN(J$3))))</f>
        <v>9.1999999999999998E-2</v>
      </c>
    </row>
    <row r="16" spans="1:27" ht="15" thickBot="1">
      <c r="A16" s="3" t="s">
        <v>20</v>
      </c>
      <c r="B16" s="42">
        <v>1.1999999999999999E-3</v>
      </c>
      <c r="C16" s="205" t="s">
        <v>7</v>
      </c>
      <c r="D16" s="205" t="s">
        <v>8</v>
      </c>
      <c r="E16" s="204">
        <v>206.4</v>
      </c>
      <c r="F16" s="3" t="s">
        <v>20</v>
      </c>
      <c r="G16" s="187">
        <v>-2.2464</v>
      </c>
      <c r="H16" s="188">
        <v>-2.7587999999999999</v>
      </c>
      <c r="I16" s="188">
        <v>0.42720000000000002</v>
      </c>
      <c r="J16" s="188">
        <v>8.5199999999999998E-2</v>
      </c>
      <c r="K16" s="19"/>
      <c r="L16" s="29">
        <v>2016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297.75</v>
      </c>
      <c r="P16" s="23" cm="1">
        <f t="array" aca="1" ref="P16" ca="1">IF(INDIRECT(ADDRESS(ROW()*3-ROW($L$4)-ROW($F$4),COLUMN(G$3)))=0,"",INDIRECT(ADDRESS(ROW()*3-ROW($L$4)-ROW($F$4),COLUMN(G$3))))</f>
        <v>-5.4899999999999997E-2</v>
      </c>
      <c r="Q16" s="23" cm="1">
        <f t="array" aca="1" ref="Q16" ca="1">IF(INDIRECT(ADDRESS(ROW()*3-ROW($L$4)-ROW($F$4),COLUMN(H$3)))=0,"",INDIRECT(ADDRESS(ROW()*3-ROW($L$4)-ROW($F$4),COLUMN(H$3))))</f>
        <v>-0.56490000000000007</v>
      </c>
      <c r="R16" s="23" cm="1">
        <f t="array" aca="1" ref="R16" ca="1">IF(INDIRECT(ADDRESS(ROW()*3-ROW($L$4)-ROW($F$4),COLUMN(I$3)))=0,"",INDIRECT(ADDRESS(ROW()*3-ROW($L$4)-ROW($F$4),COLUMN(I$3))))</f>
        <v>0.43680000000000002</v>
      </c>
      <c r="S16" s="23" cm="1">
        <f t="array" aca="1" ref="S16" ca="1">IF(INDIRECT(ADDRESS(ROW()*3-ROW($L$4)-ROW($F$4),COLUMN(J$3)))=0,"",INDIRECT(ADDRESS(ROW()*3-ROW($L$4)-ROW($F$4),COLUMN(J$3))))</f>
        <v>7.3200000000000001E-2</v>
      </c>
      <c r="T16" s="68" cm="1">
        <f t="array" aca="1" ref="T16" ca="1">IF(INDIRECT(ADDRESS(ROW()*3-ROW($L$4)-ROW($F$4)+1,COLUMN(G$3)))=0,"",INDIRECT(ADDRESS(ROW()*3-ROW($L$4)-ROW($F$4)+1,COLUMN(G$3))))</f>
        <v>-5.5800000000000002E-2</v>
      </c>
      <c r="U16" s="68" cm="1">
        <f t="array" aca="1" ref="U16" ca="1">IF(INDIRECT(ADDRESS(ROW()*3-ROW($L$4)-ROW($F$4)+1,COLUMN(H$3)))=0,"",INDIRECT(ADDRESS(ROW()*3-ROW($L$4)-ROW($F$4)+1,COLUMN(H$3))))</f>
        <v>-0.57410000000000005</v>
      </c>
      <c r="V16" s="68" cm="1">
        <f t="array" aca="1" ref="V16" ca="1">IF(INDIRECT(ADDRESS(ROW()*3-ROW($L$4)-ROW($F$4)+1,COLUMN(I$3)))=0,"",INDIRECT(ADDRESS(ROW()*3-ROW($L$4)-ROW($F$4)+1,COLUMN(I$3))))</f>
        <v>0.44390000000000002</v>
      </c>
      <c r="W16" s="68" cm="1">
        <f t="array" aca="1" ref="W16" ca="1">IF(INDIRECT(ADDRESS(ROW()*3-ROW($L$4)-ROW($F$4)+1,COLUMN(J$3)))=0,"",INDIRECT(ADDRESS(ROW()*3-ROW($L$4)-ROW($F$4)+1,COLUMN(J$3))))</f>
        <v>7.4399999999999994E-2</v>
      </c>
      <c r="X16" s="23" cm="1">
        <f t="array" aca="1" ref="X16" ca="1">IF(INDIRECT(ADDRESS(ROW()*3-ROW($L$4)-ROW($F$4),COLUMN(G$3)))=0,"",INDIRECT(ADDRESS(ROW()*3-ROW($L$4)-ROW($F$4)+2,COLUMN(G$3))))</f>
        <v>-5.67E-2</v>
      </c>
      <c r="Y16" s="23" cm="1">
        <f t="array" aca="1" ref="Y16" ca="1">IF(INDIRECT(ADDRESS(ROW()*3-ROW($L$4)-ROW($F$4),COLUMN(H$3)))=0,"",INDIRECT(ADDRESS(ROW()*3-ROW($L$4)-ROW($F$4)+2,COLUMN(H$3))))</f>
        <v>-0.58340000000000003</v>
      </c>
      <c r="Z16" s="23" cm="1">
        <f t="array" aca="1" ref="Z16" ca="1">IF(INDIRECT(ADDRESS(ROW()*3-ROW($L$4)-ROW($F$4),COLUMN(I$3)))=0,"",INDIRECT(ADDRESS(ROW()*3-ROW($L$4)-ROW($F$4)+2,COLUMN(I$3))))</f>
        <v>0.4511</v>
      </c>
      <c r="AA16" s="23" cm="1">
        <f t="array" aca="1" ref="AA16" ca="1">IF(INDIRECT(ADDRESS(ROW()*3-ROW($L$4)-ROW($F$4),COLUMN(J$3)))=0,"",INDIRECT(ADDRESS(ROW()*3-ROW($L$4)-ROW($F$4)+2,COLUMN(J$3))))</f>
        <v>7.5600000000000001E-2</v>
      </c>
    </row>
    <row r="17" spans="1:21" ht="15" thickBot="1">
      <c r="A17" s="3" t="s">
        <v>21</v>
      </c>
      <c r="B17" s="42">
        <v>1.23E-3</v>
      </c>
      <c r="C17" s="205"/>
      <c r="D17" s="205"/>
      <c r="E17" s="204"/>
      <c r="F17" s="3" t="s">
        <v>21</v>
      </c>
      <c r="G17" s="187">
        <v>-2.3026</v>
      </c>
      <c r="H17" s="188">
        <v>-2.8277999999999999</v>
      </c>
      <c r="I17" s="188">
        <v>0.43790000000000001</v>
      </c>
      <c r="J17" s="188">
        <v>8.7300000000000003E-2</v>
      </c>
      <c r="K17" s="19"/>
    </row>
    <row r="18" spans="1:21" ht="16" thickBot="1">
      <c r="A18" s="3" t="s">
        <v>22</v>
      </c>
      <c r="B18" s="42">
        <v>1.2600000000000001E-3</v>
      </c>
      <c r="C18" s="205"/>
      <c r="D18" s="205"/>
      <c r="E18" s="204"/>
      <c r="F18" s="3" t="s">
        <v>22</v>
      </c>
      <c r="G18" s="187">
        <v>-2.3586999999999998</v>
      </c>
      <c r="H18" s="188">
        <v>-2.8967999999999998</v>
      </c>
      <c r="I18" s="188">
        <v>0.4486</v>
      </c>
      <c r="J18" s="188">
        <v>8.9499999999999996E-2</v>
      </c>
      <c r="K18" s="19"/>
      <c r="L18" s="16" t="str">
        <f>"Αναπροσαρμογή Καυσίμων " &amp; L4 &amp; " - Ψηλή Τάση  (c/kWh)"</f>
        <v>Αναπροσαρμογή Καυσίμων 2016 - Ψηλή Τάση  (c/kWh)</v>
      </c>
      <c r="U18" s="16" t="str">
        <f>"Αναπροσαρμογή Καυσίμων " &amp; L4 &amp; " - Χαμηλή Τάση (c/kWh)"</f>
        <v>Αναπροσαρμογή Καυσίμων 2016 - Χαμηλή Τάση (c/kWh)</v>
      </c>
    </row>
    <row r="19" spans="1:21" ht="15" thickBot="1">
      <c r="A19" s="3" t="s">
        <v>20</v>
      </c>
      <c r="B19" s="42">
        <v>1.1999999999999999E-3</v>
      </c>
      <c r="C19" s="205" t="s">
        <v>8</v>
      </c>
      <c r="D19" s="205" t="s">
        <v>9</v>
      </c>
      <c r="E19" s="204">
        <v>196.95</v>
      </c>
      <c r="F19" s="3" t="s">
        <v>20</v>
      </c>
      <c r="G19" s="187">
        <v>-2.4731999999999998</v>
      </c>
      <c r="H19" s="188">
        <v>-2.9424000000000001</v>
      </c>
      <c r="I19" s="188">
        <v>0.41399999999999998</v>
      </c>
      <c r="J19" s="188">
        <v>5.5199999999999999E-2</v>
      </c>
      <c r="K19" s="19"/>
    </row>
    <row r="20" spans="1:21" ht="15" thickBot="1">
      <c r="A20" s="3" t="s">
        <v>21</v>
      </c>
      <c r="B20" s="42">
        <v>1.23E-3</v>
      </c>
      <c r="C20" s="205"/>
      <c r="D20" s="205"/>
      <c r="E20" s="204"/>
      <c r="F20" s="3" t="s">
        <v>21</v>
      </c>
      <c r="G20" s="187">
        <v>-2.5350000000000001</v>
      </c>
      <c r="H20" s="188">
        <v>-3.016</v>
      </c>
      <c r="I20" s="188">
        <v>0.4244</v>
      </c>
      <c r="J20" s="188">
        <v>5.6599999999999998E-2</v>
      </c>
      <c r="K20" s="19"/>
    </row>
    <row r="21" spans="1:21" ht="15" thickBot="1">
      <c r="A21" s="3" t="s">
        <v>22</v>
      </c>
      <c r="B21" s="42">
        <v>1.2600000000000001E-3</v>
      </c>
      <c r="C21" s="205"/>
      <c r="D21" s="205"/>
      <c r="E21" s="204"/>
      <c r="F21" s="3" t="s">
        <v>22</v>
      </c>
      <c r="G21" s="187">
        <v>-2.5969000000000002</v>
      </c>
      <c r="H21" s="188">
        <v>-3.0895999999999999</v>
      </c>
      <c r="I21" s="188">
        <v>0.43469999999999998</v>
      </c>
      <c r="J21" s="188">
        <v>5.8000000000000003E-2</v>
      </c>
      <c r="K21" s="19"/>
    </row>
    <row r="22" spans="1:21" ht="15" thickBot="1">
      <c r="A22" s="3" t="s">
        <v>20</v>
      </c>
      <c r="B22" s="40">
        <v>1.2199999999999999E-3</v>
      </c>
      <c r="C22" s="205" t="s">
        <v>9</v>
      </c>
      <c r="D22" s="205" t="s">
        <v>10</v>
      </c>
      <c r="E22" s="204">
        <v>213.7</v>
      </c>
      <c r="F22" s="3" t="s">
        <v>20</v>
      </c>
      <c r="G22" s="187">
        <v>-2.1057000000000001</v>
      </c>
      <c r="H22" s="188">
        <v>-2.4351000000000003</v>
      </c>
      <c r="I22" s="188">
        <v>0.27450000000000002</v>
      </c>
      <c r="J22" s="188">
        <v>5.4899999999999997E-2</v>
      </c>
      <c r="K22" s="19"/>
    </row>
    <row r="23" spans="1:21" ht="15" thickBot="1">
      <c r="A23" s="3" t="s">
        <v>21</v>
      </c>
      <c r="B23" s="40">
        <v>1.24E-3</v>
      </c>
      <c r="C23" s="205"/>
      <c r="D23" s="205"/>
      <c r="E23" s="204"/>
      <c r="F23" s="3" t="s">
        <v>21</v>
      </c>
      <c r="G23" s="187">
        <v>-2.1402000000000001</v>
      </c>
      <c r="H23" s="188">
        <v>-2.4750000000000001</v>
      </c>
      <c r="I23" s="188">
        <v>0.27900000000000003</v>
      </c>
      <c r="J23" s="188">
        <v>5.5800000000000002E-2</v>
      </c>
      <c r="K23" s="19"/>
    </row>
    <row r="24" spans="1:21" ht="15" thickBot="1">
      <c r="A24" s="3" t="s">
        <v>24</v>
      </c>
      <c r="B24" s="40">
        <v>1.2600000000000001E-3</v>
      </c>
      <c r="C24" s="205"/>
      <c r="D24" s="205"/>
      <c r="E24" s="204"/>
      <c r="F24" s="3" t="s">
        <v>24</v>
      </c>
      <c r="G24" s="187">
        <v>-2.1747999999999998</v>
      </c>
      <c r="H24" s="188">
        <v>-2.5150000000000001</v>
      </c>
      <c r="I24" s="188">
        <v>0.28349999999999997</v>
      </c>
      <c r="J24" s="188">
        <v>5.67E-2</v>
      </c>
      <c r="K24" s="19"/>
    </row>
    <row r="25" spans="1:21" ht="15" thickBot="1">
      <c r="A25" s="3" t="s">
        <v>20</v>
      </c>
      <c r="B25" s="40">
        <v>1.2199999999999999E-3</v>
      </c>
      <c r="C25" s="205" t="s">
        <v>10</v>
      </c>
      <c r="D25" s="205" t="s">
        <v>11</v>
      </c>
      <c r="E25" s="204">
        <v>260.75</v>
      </c>
      <c r="F25" s="3" t="s">
        <v>20</v>
      </c>
      <c r="G25" s="187">
        <v>-0.9577</v>
      </c>
      <c r="H25" s="188">
        <v>-1.2749000000000001</v>
      </c>
      <c r="I25" s="188">
        <v>0.20499999999999999</v>
      </c>
      <c r="J25" s="188">
        <v>0.11219999999999999</v>
      </c>
      <c r="K25" s="19"/>
    </row>
    <row r="26" spans="1:21" ht="15" thickBot="1">
      <c r="A26" s="3" t="s">
        <v>21</v>
      </c>
      <c r="B26" s="40">
        <v>1.24E-3</v>
      </c>
      <c r="C26" s="205"/>
      <c r="D26" s="205"/>
      <c r="E26" s="204"/>
      <c r="F26" s="3" t="s">
        <v>21</v>
      </c>
      <c r="G26" s="187">
        <v>-0.97340000000000004</v>
      </c>
      <c r="H26" s="188">
        <v>-1.2958000000000001</v>
      </c>
      <c r="I26" s="188">
        <v>0.20830000000000001</v>
      </c>
      <c r="J26" s="188">
        <v>0.11409999999999999</v>
      </c>
      <c r="K26" s="19"/>
    </row>
    <row r="27" spans="1:21" ht="15" thickBot="1">
      <c r="A27" s="3" t="s">
        <v>22</v>
      </c>
      <c r="B27" s="40">
        <v>1.2600000000000001E-3</v>
      </c>
      <c r="C27" s="205"/>
      <c r="D27" s="205"/>
      <c r="E27" s="204"/>
      <c r="F27" s="3" t="s">
        <v>22</v>
      </c>
      <c r="G27" s="187">
        <v>-0.98909999999999998</v>
      </c>
      <c r="H27" s="188">
        <v>-1.3167</v>
      </c>
      <c r="I27" s="188">
        <v>0.2117</v>
      </c>
      <c r="J27" s="188">
        <v>0.1159</v>
      </c>
      <c r="K27" s="19"/>
    </row>
    <row r="28" spans="1:21" ht="15" thickBot="1">
      <c r="A28" s="3" t="s">
        <v>20</v>
      </c>
      <c r="B28" s="40">
        <v>1.2199999999999999E-3</v>
      </c>
      <c r="C28" s="205" t="s">
        <v>11</v>
      </c>
      <c r="D28" s="205" t="s">
        <v>12</v>
      </c>
      <c r="E28" s="204">
        <v>263.75</v>
      </c>
      <c r="F28" s="3" t="s">
        <v>20</v>
      </c>
      <c r="G28" s="187">
        <v>-0.88449999999999995</v>
      </c>
      <c r="H28" s="188">
        <v>-1.1577999999999999</v>
      </c>
      <c r="I28" s="188">
        <v>0.16839999999999999</v>
      </c>
      <c r="J28" s="188">
        <v>0.10489999999999999</v>
      </c>
      <c r="K28" s="19"/>
    </row>
    <row r="29" spans="1:21" ht="15" thickBot="1">
      <c r="A29" s="3" t="s">
        <v>25</v>
      </c>
      <c r="B29" s="40">
        <v>1.24E-3</v>
      </c>
      <c r="C29" s="205"/>
      <c r="D29" s="205"/>
      <c r="E29" s="204"/>
      <c r="F29" s="3" t="s">
        <v>25</v>
      </c>
      <c r="G29" s="187">
        <v>-0.89900000000000002</v>
      </c>
      <c r="H29" s="188">
        <v>-1.1767000000000001</v>
      </c>
      <c r="I29" s="188">
        <v>0.1711</v>
      </c>
      <c r="J29" s="188">
        <v>0.1066</v>
      </c>
      <c r="K29" s="19"/>
    </row>
    <row r="30" spans="1:21" ht="15" thickBot="1">
      <c r="A30" s="3" t="s">
        <v>26</v>
      </c>
      <c r="B30" s="40">
        <v>1.2600000000000001E-3</v>
      </c>
      <c r="C30" s="205"/>
      <c r="D30" s="205"/>
      <c r="E30" s="204"/>
      <c r="F30" s="3" t="s">
        <v>26</v>
      </c>
      <c r="G30" s="187">
        <v>-0.91349999999999998</v>
      </c>
      <c r="H30" s="188">
        <v>-1.1958</v>
      </c>
      <c r="I30" s="188">
        <v>0.1739</v>
      </c>
      <c r="J30" s="188">
        <v>0.1084</v>
      </c>
      <c r="K30" s="19"/>
    </row>
    <row r="31" spans="1:21" ht="15" thickBot="1">
      <c r="A31" s="3" t="s">
        <v>20</v>
      </c>
      <c r="B31" s="40">
        <v>1.2199999999999999E-3</v>
      </c>
      <c r="C31" s="205" t="s">
        <v>12</v>
      </c>
      <c r="D31" s="205" t="s">
        <v>17</v>
      </c>
      <c r="E31" s="204">
        <v>271</v>
      </c>
      <c r="F31" s="3" t="s">
        <v>20</v>
      </c>
      <c r="G31" s="187">
        <v>-0.70760000000000001</v>
      </c>
      <c r="H31" s="188">
        <v>-0.99549999999999994</v>
      </c>
      <c r="I31" s="188">
        <v>0.18179999999999999</v>
      </c>
      <c r="J31" s="188">
        <v>0.1061</v>
      </c>
      <c r="K31" s="19"/>
    </row>
    <row r="32" spans="1:21" ht="15" thickBot="1">
      <c r="A32" s="3" t="s">
        <v>25</v>
      </c>
      <c r="B32" s="40">
        <v>1.24E-3</v>
      </c>
      <c r="C32" s="205"/>
      <c r="D32" s="205"/>
      <c r="E32" s="204"/>
      <c r="F32" s="3" t="s">
        <v>25</v>
      </c>
      <c r="G32" s="187">
        <v>-0.71919999999999995</v>
      </c>
      <c r="H32" s="188">
        <v>-1.0118999999999998</v>
      </c>
      <c r="I32" s="188">
        <v>0.18479999999999999</v>
      </c>
      <c r="J32" s="188">
        <v>0.1079</v>
      </c>
      <c r="K32" s="19"/>
    </row>
    <row r="33" spans="1:11" ht="15" thickBot="1">
      <c r="A33" s="3" t="s">
        <v>26</v>
      </c>
      <c r="B33" s="40">
        <v>1.2600000000000001E-3</v>
      </c>
      <c r="C33" s="205"/>
      <c r="D33" s="205"/>
      <c r="E33" s="204"/>
      <c r="F33" s="3" t="s">
        <v>26</v>
      </c>
      <c r="G33" s="187">
        <v>-0.73080000000000001</v>
      </c>
      <c r="H33" s="188">
        <v>-1.0281</v>
      </c>
      <c r="I33" s="188">
        <v>0.18770000000000001</v>
      </c>
      <c r="J33" s="188">
        <v>0.1096</v>
      </c>
      <c r="K33" s="19"/>
    </row>
    <row r="34" spans="1:11" ht="15" thickBot="1">
      <c r="A34" s="3" t="s">
        <v>20</v>
      </c>
      <c r="B34" s="40">
        <v>1.2199999999999999E-3</v>
      </c>
      <c r="C34" s="205" t="s">
        <v>17</v>
      </c>
      <c r="D34" s="205" t="s">
        <v>30</v>
      </c>
      <c r="E34" s="204">
        <v>276.05</v>
      </c>
      <c r="F34" s="3" t="s">
        <v>20</v>
      </c>
      <c r="G34" s="187">
        <v>-0.58440000000000003</v>
      </c>
      <c r="H34" s="188">
        <v>-1.0247999999999999</v>
      </c>
      <c r="I34" s="188">
        <v>0.33789999999999998</v>
      </c>
      <c r="J34" s="188">
        <v>0.10249999999999999</v>
      </c>
      <c r="K34" s="19"/>
    </row>
    <row r="35" spans="1:11" ht="15" thickBot="1">
      <c r="A35" s="3" t="s">
        <v>25</v>
      </c>
      <c r="B35" s="40">
        <v>1.24E-3</v>
      </c>
      <c r="C35" s="205"/>
      <c r="D35" s="205"/>
      <c r="E35" s="204"/>
      <c r="F35" s="3" t="s">
        <v>25</v>
      </c>
      <c r="G35" s="187">
        <v>-0.59399999999999997</v>
      </c>
      <c r="H35" s="188">
        <v>-1.0417000000000001</v>
      </c>
      <c r="I35" s="188">
        <v>0.34350000000000003</v>
      </c>
      <c r="J35" s="188">
        <v>0.1042</v>
      </c>
      <c r="K35" s="19"/>
    </row>
    <row r="36" spans="1:11" ht="15" thickBot="1">
      <c r="A36" s="3" t="s">
        <v>26</v>
      </c>
      <c r="B36" s="40">
        <v>1.2600000000000001E-3</v>
      </c>
      <c r="C36" s="205"/>
      <c r="D36" s="205"/>
      <c r="E36" s="204"/>
      <c r="F36" s="3" t="s">
        <v>26</v>
      </c>
      <c r="G36" s="187">
        <v>-0.60350000000000004</v>
      </c>
      <c r="H36" s="188">
        <v>-1.0583</v>
      </c>
      <c r="I36" s="188">
        <v>0.34899999999999998</v>
      </c>
      <c r="J36" s="188">
        <v>0.10580000000000001</v>
      </c>
      <c r="K36" s="19"/>
    </row>
    <row r="37" spans="1:11" ht="15.75" customHeight="1" thickBot="1">
      <c r="A37" s="3" t="s">
        <v>20</v>
      </c>
      <c r="B37" s="40">
        <v>1.2199999999999999E-3</v>
      </c>
      <c r="C37" s="205" t="s">
        <v>13</v>
      </c>
      <c r="D37" s="205" t="s">
        <v>14</v>
      </c>
      <c r="E37" s="204">
        <v>301.35000000000002</v>
      </c>
      <c r="F37" s="3" t="s">
        <v>20</v>
      </c>
      <c r="G37" s="187">
        <v>3.2899999999999999E-2</v>
      </c>
      <c r="H37" s="188">
        <v>-0.53810000000000002</v>
      </c>
      <c r="I37" s="188">
        <v>0.4819</v>
      </c>
      <c r="J37" s="188">
        <v>8.9099999999999999E-2</v>
      </c>
      <c r="K37" s="19"/>
    </row>
    <row r="38" spans="1:11" ht="15" thickBot="1">
      <c r="A38" s="3" t="s">
        <v>25</v>
      </c>
      <c r="B38" s="40">
        <v>1.24E-3</v>
      </c>
      <c r="C38" s="205"/>
      <c r="D38" s="205"/>
      <c r="E38" s="204"/>
      <c r="F38" s="3" t="s">
        <v>25</v>
      </c>
      <c r="G38" s="187">
        <v>3.3500000000000002E-2</v>
      </c>
      <c r="H38" s="188">
        <v>-0.54680000000000006</v>
      </c>
      <c r="I38" s="188">
        <v>0.48980000000000001</v>
      </c>
      <c r="J38" s="188">
        <v>9.0499999999999997E-2</v>
      </c>
      <c r="K38" s="19"/>
    </row>
    <row r="39" spans="1:11" ht="15" thickBot="1">
      <c r="A39" s="3" t="s">
        <v>26</v>
      </c>
      <c r="B39" s="40">
        <v>1.2600000000000001E-3</v>
      </c>
      <c r="C39" s="205"/>
      <c r="D39" s="205"/>
      <c r="E39" s="204"/>
      <c r="F39" s="3" t="s">
        <v>26</v>
      </c>
      <c r="G39" s="187">
        <v>3.4000000000000002E-2</v>
      </c>
      <c r="H39" s="188">
        <v>-0.55569999999999997</v>
      </c>
      <c r="I39" s="188">
        <v>0.49769999999999998</v>
      </c>
      <c r="J39" s="188">
        <v>9.1999999999999998E-2</v>
      </c>
      <c r="K39" s="19"/>
    </row>
    <row r="40" spans="1:11" ht="15" thickBot="1">
      <c r="A40" s="4" t="s">
        <v>20</v>
      </c>
      <c r="B40" s="40">
        <v>1.2199999999999999E-3</v>
      </c>
      <c r="C40" s="205" t="s">
        <v>15</v>
      </c>
      <c r="D40" s="205"/>
      <c r="E40" s="204">
        <v>297.75</v>
      </c>
      <c r="F40" s="4" t="s">
        <v>20</v>
      </c>
      <c r="G40" s="187">
        <v>-5.4899999999999997E-2</v>
      </c>
      <c r="H40" s="188">
        <v>-0.56490000000000007</v>
      </c>
      <c r="I40" s="188">
        <v>0.43680000000000002</v>
      </c>
      <c r="J40" s="188">
        <v>7.3200000000000001E-2</v>
      </c>
      <c r="K40" s="19"/>
    </row>
    <row r="41" spans="1:11" ht="15" thickBot="1">
      <c r="A41" s="4" t="s">
        <v>25</v>
      </c>
      <c r="B41" s="40">
        <v>1.24E-3</v>
      </c>
      <c r="C41" s="205"/>
      <c r="D41" s="205"/>
      <c r="E41" s="204">
        <v>0</v>
      </c>
      <c r="F41" s="4" t="s">
        <v>25</v>
      </c>
      <c r="G41" s="187">
        <v>-5.5800000000000002E-2</v>
      </c>
      <c r="H41" s="188">
        <v>-0.57410000000000005</v>
      </c>
      <c r="I41" s="188">
        <v>0.44390000000000002</v>
      </c>
      <c r="J41" s="188">
        <v>7.4399999999999994E-2</v>
      </c>
      <c r="K41" s="19"/>
    </row>
    <row r="42" spans="1:11" ht="15" thickBot="1">
      <c r="A42" s="4" t="s">
        <v>26</v>
      </c>
      <c r="B42" s="40">
        <v>1.2600000000000001E-3</v>
      </c>
      <c r="C42" s="205"/>
      <c r="D42" s="205"/>
      <c r="E42" s="204">
        <v>0</v>
      </c>
      <c r="F42" s="4" t="s">
        <v>26</v>
      </c>
      <c r="G42" s="187">
        <v>-5.67E-2</v>
      </c>
      <c r="H42" s="188">
        <v>-0.58340000000000003</v>
      </c>
      <c r="I42" s="188">
        <v>0.4511</v>
      </c>
      <c r="J42" s="188">
        <v>7.5600000000000001E-2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7EDF-DBEA-4FB7-8D83-7B4332B80EA2}">
  <dimension ref="A1:AA49"/>
  <sheetViews>
    <sheetView topLeftCell="A2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2017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2">
        <v>1.2199999999999999E-3</v>
      </c>
      <c r="C4" s="205"/>
      <c r="D4" s="205" t="s">
        <v>4</v>
      </c>
      <c r="E4" s="204">
        <v>297.75</v>
      </c>
      <c r="F4" s="3" t="s">
        <v>20</v>
      </c>
      <c r="G4" s="187">
        <v>-5.4899999999999997E-2</v>
      </c>
      <c r="H4" s="188">
        <v>-0.56490000000000007</v>
      </c>
      <c r="I4" s="188">
        <v>0.43680000000000002</v>
      </c>
      <c r="J4" s="188">
        <v>7.3200000000000001E-2</v>
      </c>
      <c r="K4" s="19"/>
      <c r="L4" s="28">
        <v>2017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297.75</v>
      </c>
      <c r="P4" s="23" cm="1">
        <f t="array" aca="1" ref="P4" ca="1">IF(INDIRECT(ADDRESS(ROW()*3-ROW($L$4)-ROW($F$4),COLUMN(G$3)))=0,"",INDIRECT(ADDRESS(ROW()*3-ROW($L$4)-ROW($F$4),COLUMN(G$3))))</f>
        <v>-5.4899999999999997E-2</v>
      </c>
      <c r="Q4" s="23" cm="1">
        <f t="array" aca="1" ref="Q4" ca="1">IF(INDIRECT(ADDRESS(ROW()*3-ROW($L$4)-ROW($F$4),COLUMN(H$3)))=0,"",INDIRECT(ADDRESS(ROW()*3-ROW($L$4)-ROW($F$4),COLUMN(H$3))))</f>
        <v>-0.56490000000000007</v>
      </c>
      <c r="R4" s="23" cm="1">
        <f t="array" aca="1" ref="R4" ca="1">IF(INDIRECT(ADDRESS(ROW()*3-ROW($L$4)-ROW($F$4),COLUMN(I$3)))=0,"",INDIRECT(ADDRESS(ROW()*3-ROW($L$4)-ROW($F$4),COLUMN(I$3))))</f>
        <v>0.43680000000000002</v>
      </c>
      <c r="S4" s="23" cm="1">
        <f t="array" aca="1" ref="S4" ca="1">IF(INDIRECT(ADDRESS(ROW()*3-ROW($L$4)-ROW($F$4),COLUMN(J$3)))=0,"",INDIRECT(ADDRESS(ROW()*3-ROW($L$4)-ROW($F$4),COLUMN(J$3))))</f>
        <v>7.3200000000000001E-2</v>
      </c>
      <c r="T4" s="68" cm="1">
        <f t="array" aca="1" ref="T4" ca="1">IF(INDIRECT(ADDRESS(ROW()*3-ROW($L$4)-ROW($F$4)+1,COLUMN(G$3)))=0,"",INDIRECT(ADDRESS(ROW()*3-ROW($L$4)-ROW($F$4)+1,COLUMN(G$3))))</f>
        <v>-5.5800000000000002E-2</v>
      </c>
      <c r="U4" s="68" cm="1">
        <f t="array" aca="1" ref="U4" ca="1">IF(INDIRECT(ADDRESS(ROW()*3-ROW($L$4)-ROW($F$4)+1,COLUMN(H$3)))=0,"",INDIRECT(ADDRESS(ROW()*3-ROW($L$4)-ROW($F$4)+1,COLUMN(H$3))))</f>
        <v>-0.57410000000000005</v>
      </c>
      <c r="V4" s="68" cm="1">
        <f t="array" aca="1" ref="V4" ca="1">IF(INDIRECT(ADDRESS(ROW()*3-ROW($L$4)-ROW($F$4)+1,COLUMN(I$3)))=0,"",INDIRECT(ADDRESS(ROW()*3-ROW($L$4)-ROW($F$4)+1,COLUMN(I$3))))</f>
        <v>0.44390000000000002</v>
      </c>
      <c r="W4" s="68" cm="1">
        <f t="array" aca="1" ref="W4" ca="1">IF(INDIRECT(ADDRESS(ROW()*3-ROW($L$4)-ROW($F$4)+1,COLUMN(J$3)))=0,"",INDIRECT(ADDRESS(ROW()*3-ROW($L$4)-ROW($F$4)+1,COLUMN(J$3))))</f>
        <v>7.4399999999999994E-2</v>
      </c>
      <c r="X4" s="23" cm="1">
        <f t="array" aca="1" ref="X4" ca="1">IF(INDIRECT(ADDRESS(ROW()*3-ROW($L$4)-ROW($F$4),COLUMN(G$3)))=0,"",INDIRECT(ADDRESS(ROW()*3-ROW($L$4)-ROW($F$4)+2,COLUMN(G$3))))</f>
        <v>-5.67E-2</v>
      </c>
      <c r="Y4" s="23" cm="1">
        <f t="array" aca="1" ref="Y4" ca="1">IF(INDIRECT(ADDRESS(ROW()*3-ROW($L$4)-ROW($F$4),COLUMN(H$3)))=0,"",INDIRECT(ADDRESS(ROW()*3-ROW($L$4)-ROW($F$4)+2,COLUMN(H$3))))</f>
        <v>-0.58340000000000003</v>
      </c>
      <c r="Z4" s="23" cm="1">
        <f t="array" aca="1" ref="Z4" ca="1">IF(INDIRECT(ADDRESS(ROW()*3-ROW($L$4)-ROW($F$4),COLUMN(I$3)))=0,"",INDIRECT(ADDRESS(ROW()*3-ROW($L$4)-ROW($F$4)+2,COLUMN(I$3))))</f>
        <v>0.4511</v>
      </c>
      <c r="AA4" s="23" cm="1">
        <f t="array" aca="1" ref="AA4" ca="1">IF(INDIRECT(ADDRESS(ROW()*3-ROW($L$4)-ROW($F$4),COLUMN(J$3)))=0,"",INDIRECT(ADDRESS(ROW()*3-ROW($L$4)-ROW($F$4)+2,COLUMN(J$3))))</f>
        <v>7.5600000000000001E-2</v>
      </c>
    </row>
    <row r="5" spans="1:27" ht="15" thickBot="1">
      <c r="A5" s="3" t="s">
        <v>21</v>
      </c>
      <c r="B5" s="42">
        <v>1.24E-3</v>
      </c>
      <c r="C5" s="205"/>
      <c r="D5" s="205"/>
      <c r="E5" s="204"/>
      <c r="F5" s="3" t="s">
        <v>21</v>
      </c>
      <c r="G5" s="187">
        <v>-5.5800000000000002E-2</v>
      </c>
      <c r="H5" s="188">
        <v>-0.57410000000000005</v>
      </c>
      <c r="I5" s="188">
        <v>0.44390000000000002</v>
      </c>
      <c r="J5" s="188">
        <v>7.4399999999999994E-2</v>
      </c>
      <c r="K5" s="19"/>
      <c r="L5" s="28">
        <v>2017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324.75</v>
      </c>
      <c r="P5" s="23" cm="1">
        <f t="array" aca="1" ref="P5" ca="1">IF(INDIRECT(ADDRESS(ROW()*3-ROW($L$4)-ROW($F$4),COLUMN(G$3)))=0,"",INDIRECT(ADDRESS(ROW()*3-ROW($L$4)-ROW($F$4),COLUMN(G$3))))</f>
        <v>0.60389999999999999</v>
      </c>
      <c r="Q5" s="23" cm="1">
        <f t="array" aca="1" ref="Q5" ca="1">IF(INDIRECT(ADDRESS(ROW()*3-ROW($L$4)-ROW($F$4),COLUMN(H$3)))=0,"",INDIRECT(ADDRESS(ROW()*3-ROW($L$4)-ROW($F$4),COLUMN(H$3))))</f>
        <v>0.21350000000000002</v>
      </c>
      <c r="R5" s="23" cm="1">
        <f t="array" aca="1" ref="R5" ca="1">IF(INDIRECT(ADDRESS(ROW()*3-ROW($L$4)-ROW($F$4),COLUMN(I$3)))=0,"",INDIRECT(ADDRESS(ROW()*3-ROW($L$4)-ROW($F$4),COLUMN(I$3))))</f>
        <v>0.26229999999999998</v>
      </c>
      <c r="S5" s="23" cm="1">
        <f t="array" aca="1" ref="S5" ca="1">IF(INDIRECT(ADDRESS(ROW()*3-ROW($L$4)-ROW($F$4),COLUMN(J$3)))=0,"",INDIRECT(ADDRESS(ROW()*3-ROW($L$4)-ROW($F$4),COLUMN(J$3))))</f>
        <v>0.12809999999999999</v>
      </c>
      <c r="T5" s="68" cm="1">
        <f t="array" aca="1" ref="T5" ca="1">IF(INDIRECT(ADDRESS(ROW()*3-ROW($L$4)-ROW($F$4)+1,COLUMN(G$3)))=0,"",INDIRECT(ADDRESS(ROW()*3-ROW($L$4)-ROW($F$4)+1,COLUMN(G$3))))</f>
        <v>0.61380000000000001</v>
      </c>
      <c r="U5" s="68" cm="1">
        <f t="array" aca="1" ref="U5" ca="1">IF(INDIRECT(ADDRESS(ROW()*3-ROW($L$4)-ROW($F$4)+1,COLUMN(H$3)))=0,"",INDIRECT(ADDRESS(ROW()*3-ROW($L$4)-ROW($F$4)+1,COLUMN(H$3))))</f>
        <v>0.217</v>
      </c>
      <c r="V5" s="68" cm="1">
        <f t="array" aca="1" ref="V5" ca="1">IF(INDIRECT(ADDRESS(ROW()*3-ROW($L$4)-ROW($F$4)+1,COLUMN(I$3)))=0,"",INDIRECT(ADDRESS(ROW()*3-ROW($L$4)-ROW($F$4)+1,COLUMN(I$3))))</f>
        <v>0.2666</v>
      </c>
      <c r="W5" s="68" cm="1">
        <f t="array" aca="1" ref="W5" ca="1">IF(INDIRECT(ADDRESS(ROW()*3-ROW($L$4)-ROW($F$4)+1,COLUMN(J$3)))=0,"",INDIRECT(ADDRESS(ROW()*3-ROW($L$4)-ROW($F$4)+1,COLUMN(J$3))))</f>
        <v>0.13020000000000001</v>
      </c>
      <c r="X5" s="23" cm="1">
        <f t="array" aca="1" ref="X5" ca="1">IF(INDIRECT(ADDRESS(ROW()*3-ROW($L$4)-ROW($F$4),COLUMN(G$3)))=0,"",INDIRECT(ADDRESS(ROW()*3-ROW($L$4)-ROW($F$4)+2,COLUMN(G$3))))</f>
        <v>0.62370000000000003</v>
      </c>
      <c r="Y5" s="23" cm="1">
        <f t="array" aca="1" ref="Y5" ca="1">IF(INDIRECT(ADDRESS(ROW()*3-ROW($L$4)-ROW($F$4),COLUMN(H$3)))=0,"",INDIRECT(ADDRESS(ROW()*3-ROW($L$4)-ROW($F$4)+2,COLUMN(H$3))))</f>
        <v>0.22050000000000006</v>
      </c>
      <c r="Z5" s="23" cm="1">
        <f t="array" aca="1" ref="Z5" ca="1">IF(INDIRECT(ADDRESS(ROW()*3-ROW($L$4)-ROW($F$4),COLUMN(I$3)))=0,"",INDIRECT(ADDRESS(ROW()*3-ROW($L$4)-ROW($F$4)+2,COLUMN(I$3))))</f>
        <v>0.27089999999999997</v>
      </c>
      <c r="AA5" s="23" cm="1">
        <f t="array" aca="1" ref="AA5" ca="1">IF(INDIRECT(ADDRESS(ROW()*3-ROW($L$4)-ROW($F$4),COLUMN(J$3)))=0,"",INDIRECT(ADDRESS(ROW()*3-ROW($L$4)-ROW($F$4)+2,COLUMN(J$3))))</f>
        <v>0.1323</v>
      </c>
    </row>
    <row r="6" spans="1:27" ht="15" thickBot="1">
      <c r="A6" s="3" t="s">
        <v>22</v>
      </c>
      <c r="B6" s="42">
        <v>1.2600000000000001E-3</v>
      </c>
      <c r="C6" s="205"/>
      <c r="D6" s="205"/>
      <c r="E6" s="204"/>
      <c r="F6" s="3" t="s">
        <v>22</v>
      </c>
      <c r="G6" s="187">
        <v>-5.67E-2</v>
      </c>
      <c r="H6" s="188">
        <v>-0.58340000000000003</v>
      </c>
      <c r="I6" s="188">
        <v>0.4511</v>
      </c>
      <c r="J6" s="188">
        <v>7.5600000000000001E-2</v>
      </c>
      <c r="K6" s="19"/>
      <c r="L6" s="28">
        <v>2017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356.85</v>
      </c>
      <c r="P6" s="23" cm="1">
        <f t="array" aca="1" ref="P6" ca="1">IF(INDIRECT(ADDRESS(ROW()*3-ROW($L$4)-ROW($F$4),COLUMN(G$3)))=0,"",INDIRECT(ADDRESS(ROW()*3-ROW($L$4)-ROW($F$4),COLUMN(G$3))))</f>
        <v>1.3871</v>
      </c>
      <c r="Q6" s="23" cm="1">
        <f t="array" aca="1" ref="Q6" ca="1">IF(INDIRECT(ADDRESS(ROW()*3-ROW($L$4)-ROW($F$4),COLUMN(H$3)))=0,"",INDIRECT(ADDRESS(ROW()*3-ROW($L$4)-ROW($F$4),COLUMN(H$3))))</f>
        <v>1.0114000000000001</v>
      </c>
      <c r="R6" s="23" cm="1">
        <f t="array" aca="1" ref="R6" ca="1">IF(INDIRECT(ADDRESS(ROW()*3-ROW($L$4)-ROW($F$4),COLUMN(I$3)))=0,"",INDIRECT(ADDRESS(ROW()*3-ROW($L$4)-ROW($F$4),COLUMN(I$3))))</f>
        <v>0.24640000000000001</v>
      </c>
      <c r="S6" s="23" cm="1">
        <f t="array" aca="1" ref="S6" ca="1">IF(INDIRECT(ADDRESS(ROW()*3-ROW($L$4)-ROW($F$4),COLUMN(J$3)))=0,"",INDIRECT(ADDRESS(ROW()*3-ROW($L$4)-ROW($F$4),COLUMN(J$3))))</f>
        <v>0.1293</v>
      </c>
      <c r="T6" s="68" cm="1">
        <f t="array" aca="1" ref="T6" ca="1">IF(INDIRECT(ADDRESS(ROW()*3-ROW($L$4)-ROW($F$4)+1,COLUMN(G$3)))=0,"",INDIRECT(ADDRESS(ROW()*3-ROW($L$4)-ROW($F$4)+1,COLUMN(G$3))))</f>
        <v>1.4213</v>
      </c>
      <c r="U6" s="68" cm="1">
        <f t="array" aca="1" ref="U6" ca="1">IF(INDIRECT(ADDRESS(ROW()*3-ROW($L$4)-ROW($F$4)+1,COLUMN(H$3)))=0,"",INDIRECT(ADDRESS(ROW()*3-ROW($L$4)-ROW($F$4)+1,COLUMN(H$3))))</f>
        <v>1.0363</v>
      </c>
      <c r="V6" s="68" cm="1">
        <f t="array" aca="1" ref="V6" ca="1">IF(INDIRECT(ADDRESS(ROW()*3-ROW($L$4)-ROW($F$4)+1,COLUMN(I$3)))=0,"",INDIRECT(ADDRESS(ROW()*3-ROW($L$4)-ROW($F$4)+1,COLUMN(I$3))))</f>
        <v>0.2525</v>
      </c>
      <c r="W6" s="68" cm="1">
        <f t="array" aca="1" ref="W6" ca="1">IF(INDIRECT(ADDRESS(ROW()*3-ROW($L$4)-ROW($F$4)+1,COLUMN(J$3)))=0,"",INDIRECT(ADDRESS(ROW()*3-ROW($L$4)-ROW($F$4)+1,COLUMN(J$3))))</f>
        <v>0.13250000000000001</v>
      </c>
      <c r="X6" s="23" cm="1">
        <f t="array" aca="1" ref="X6" ca="1">IF(INDIRECT(ADDRESS(ROW()*3-ROW($L$4)-ROW($F$4),COLUMN(G$3)))=0,"",INDIRECT(ADDRESS(ROW()*3-ROW($L$4)-ROW($F$4)+2,COLUMN(G$3))))</f>
        <v>1.4554</v>
      </c>
      <c r="Y6" s="23" cm="1">
        <f t="array" aca="1" ref="Y6" ca="1">IF(INDIRECT(ADDRESS(ROW()*3-ROW($L$4)-ROW($F$4),COLUMN(H$3)))=0,"",INDIRECT(ADDRESS(ROW()*3-ROW($L$4)-ROW($F$4)+2,COLUMN(H$3))))</f>
        <v>1.0611000000000002</v>
      </c>
      <c r="Z6" s="23" cm="1">
        <f t="array" aca="1" ref="Z6" ca="1">IF(INDIRECT(ADDRESS(ROW()*3-ROW($L$4)-ROW($F$4),COLUMN(I$3)))=0,"",INDIRECT(ADDRESS(ROW()*3-ROW($L$4)-ROW($F$4)+2,COLUMN(I$3))))</f>
        <v>0.2586</v>
      </c>
      <c r="AA6" s="23" cm="1">
        <f t="array" aca="1" ref="AA6" ca="1">IF(INDIRECT(ADDRESS(ROW()*3-ROW($L$4)-ROW($F$4),COLUMN(J$3)))=0,"",INDIRECT(ADDRESS(ROW()*3-ROW($L$4)-ROW($F$4)+2,COLUMN(J$3))))</f>
        <v>0.13569999999999999</v>
      </c>
    </row>
    <row r="7" spans="1:27" ht="15" thickBot="1">
      <c r="A7" s="3" t="s">
        <v>20</v>
      </c>
      <c r="B7" s="42">
        <v>1.2199999999999999E-3</v>
      </c>
      <c r="C7" s="205" t="s">
        <v>4</v>
      </c>
      <c r="D7" s="205" t="s">
        <v>5</v>
      </c>
      <c r="E7" s="204">
        <v>324.75</v>
      </c>
      <c r="F7" s="3" t="s">
        <v>20</v>
      </c>
      <c r="G7" s="187">
        <v>0.60389999999999999</v>
      </c>
      <c r="H7" s="188">
        <v>0.21350000000000002</v>
      </c>
      <c r="I7" s="188">
        <v>0.26229999999999998</v>
      </c>
      <c r="J7" s="188">
        <v>0.12809999999999999</v>
      </c>
      <c r="K7" s="19"/>
      <c r="L7" s="28">
        <v>2017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362.05</v>
      </c>
      <c r="P7" s="23" cm="1">
        <f t="array" aca="1" ref="P7" ca="1">IF(INDIRECT(ADDRESS(ROW()*3-ROW($L$4)-ROW($F$4),COLUMN(G$3)))=0,"",INDIRECT(ADDRESS(ROW()*3-ROW($L$4)-ROW($F$4),COLUMN(G$3))))</f>
        <v>1.514</v>
      </c>
      <c r="Q7" s="23" cm="1">
        <f t="array" aca="1" ref="Q7" ca="1">IF(INDIRECT(ADDRESS(ROW()*3-ROW($L$4)-ROW($F$4),COLUMN(H$3)))=0,"",INDIRECT(ADDRESS(ROW()*3-ROW($L$4)-ROW($F$4),COLUMN(H$3))))</f>
        <v>0.9516</v>
      </c>
      <c r="R7" s="23" cm="1">
        <f t="array" aca="1" ref="R7" ca="1">IF(INDIRECT(ADDRESS(ROW()*3-ROW($L$4)-ROW($F$4),COLUMN(I$3)))=0,"",INDIRECT(ADDRESS(ROW()*3-ROW($L$4)-ROW($F$4),COLUMN(I$3))))</f>
        <v>0.45379999999999998</v>
      </c>
      <c r="S7" s="23" cm="1">
        <f t="array" aca="1" ref="S7" ca="1">IF(INDIRECT(ADDRESS(ROW()*3-ROW($L$4)-ROW($F$4),COLUMN(J$3)))=0,"",INDIRECT(ADDRESS(ROW()*3-ROW($L$4)-ROW($F$4),COLUMN(J$3))))</f>
        <v>0.1086</v>
      </c>
      <c r="T7" s="68" cm="1">
        <f t="array" aca="1" ref="T7" ca="1">IF(INDIRECT(ADDRESS(ROW()*3-ROW($L$4)-ROW($F$4)+1,COLUMN(G$3)))=0,"",INDIRECT(ADDRESS(ROW()*3-ROW($L$4)-ROW($F$4)+1,COLUMN(G$3))))</f>
        <v>1.5512999999999999</v>
      </c>
      <c r="U7" s="68" cm="1">
        <f t="array" aca="1" ref="U7" ca="1">IF(INDIRECT(ADDRESS(ROW()*3-ROW($L$4)-ROW($F$4)+1,COLUMN(H$3)))=0,"",INDIRECT(ADDRESS(ROW()*3-ROW($L$4)-ROW($F$4)+1,COLUMN(H$3))))</f>
        <v>0.97499999999999987</v>
      </c>
      <c r="V7" s="68" cm="1">
        <f t="array" aca="1" ref="V7" ca="1">IF(INDIRECT(ADDRESS(ROW()*3-ROW($L$4)-ROW($F$4)+1,COLUMN(I$3)))=0,"",INDIRECT(ADDRESS(ROW()*3-ROW($L$4)-ROW($F$4)+1,COLUMN(I$3))))</f>
        <v>0.46500000000000002</v>
      </c>
      <c r="W7" s="68" cm="1">
        <f t="array" aca="1" ref="W7" ca="1">IF(INDIRECT(ADDRESS(ROW()*3-ROW($L$4)-ROW($F$4)+1,COLUMN(J$3)))=0,"",INDIRECT(ADDRESS(ROW()*3-ROW($L$4)-ROW($F$4)+1,COLUMN(J$3))))</f>
        <v>0.1113</v>
      </c>
      <c r="X7" s="23" cm="1">
        <f t="array" aca="1" ref="X7" ca="1">IF(INDIRECT(ADDRESS(ROW()*3-ROW($L$4)-ROW($F$4),COLUMN(G$3)))=0,"",INDIRECT(ADDRESS(ROW()*3-ROW($L$4)-ROW($F$4)+2,COLUMN(G$3))))</f>
        <v>1.5885</v>
      </c>
      <c r="Y7" s="23" cm="1">
        <f t="array" aca="1" ref="Y7" ca="1">IF(INDIRECT(ADDRESS(ROW()*3-ROW($L$4)-ROW($F$4),COLUMN(H$3)))=0,"",INDIRECT(ADDRESS(ROW()*3-ROW($L$4)-ROW($F$4)+2,COLUMN(H$3))))</f>
        <v>0.99840000000000007</v>
      </c>
      <c r="Z7" s="23" cm="1">
        <f t="array" aca="1" ref="Z7" ca="1">IF(INDIRECT(ADDRESS(ROW()*3-ROW($L$4)-ROW($F$4),COLUMN(I$3)))=0,"",INDIRECT(ADDRESS(ROW()*3-ROW($L$4)-ROW($F$4)+2,COLUMN(I$3))))</f>
        <v>0.47620000000000001</v>
      </c>
      <c r="AA7" s="23" cm="1">
        <f t="array" aca="1" ref="AA7" ca="1">IF(INDIRECT(ADDRESS(ROW()*3-ROW($L$4)-ROW($F$4),COLUMN(J$3)))=0,"",INDIRECT(ADDRESS(ROW()*3-ROW($L$4)-ROW($F$4)+2,COLUMN(J$3))))</f>
        <v>0.1139</v>
      </c>
    </row>
    <row r="8" spans="1:27" ht="15" thickBot="1">
      <c r="A8" s="3" t="s">
        <v>21</v>
      </c>
      <c r="B8" s="42">
        <v>1.24E-3</v>
      </c>
      <c r="C8" s="205"/>
      <c r="D8" s="205"/>
      <c r="E8" s="204"/>
      <c r="F8" s="3" t="s">
        <v>21</v>
      </c>
      <c r="G8" s="187">
        <v>0.61380000000000001</v>
      </c>
      <c r="H8" s="188">
        <v>0.217</v>
      </c>
      <c r="I8" s="188">
        <v>0.2666</v>
      </c>
      <c r="J8" s="188">
        <v>0.13020000000000001</v>
      </c>
      <c r="K8" s="19"/>
      <c r="L8" s="28">
        <v>2017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339.05</v>
      </c>
      <c r="P8" s="23" cm="1">
        <f t="array" aca="1" ref="P8" ca="1">IF(INDIRECT(ADDRESS(ROW()*3-ROW($L$4)-ROW($F$4),COLUMN(G$3)))=0,"",INDIRECT(ADDRESS(ROW()*3-ROW($L$4)-ROW($F$4),COLUMN(G$3))))</f>
        <v>0.95279999999999998</v>
      </c>
      <c r="Q8" s="23" cm="1">
        <f t="array" aca="1" ref="Q8" ca="1">IF(INDIRECT(ADDRESS(ROW()*3-ROW($L$4)-ROW($F$4),COLUMN(H$3)))=0,"",INDIRECT(ADDRESS(ROW()*3-ROW($L$4)-ROW($F$4),COLUMN(H$3))))</f>
        <v>0.55020000000000002</v>
      </c>
      <c r="R8" s="23" cm="1">
        <f t="array" aca="1" ref="R8" ca="1">IF(INDIRECT(ADDRESS(ROW()*3-ROW($L$4)-ROW($F$4),COLUMN(I$3)))=0,"",INDIRECT(ADDRESS(ROW()*3-ROW($L$4)-ROW($F$4),COLUMN(I$3))))</f>
        <v>0.29649999999999999</v>
      </c>
      <c r="S8" s="23" cm="1">
        <f t="array" aca="1" ref="S8" ca="1">IF(INDIRECT(ADDRESS(ROW()*3-ROW($L$4)-ROW($F$4),COLUMN(J$3)))=0,"",INDIRECT(ADDRESS(ROW()*3-ROW($L$4)-ROW($F$4),COLUMN(J$3))))</f>
        <v>0.1061</v>
      </c>
      <c r="T8" s="68" cm="1">
        <f t="array" aca="1" ref="T8" ca="1">IF(INDIRECT(ADDRESS(ROW()*3-ROW($L$4)-ROW($F$4)+1,COLUMN(G$3)))=0,"",INDIRECT(ADDRESS(ROW()*3-ROW($L$4)-ROW($F$4)+1,COLUMN(G$3))))</f>
        <v>0.97629999999999995</v>
      </c>
      <c r="U8" s="68" cm="1">
        <f t="array" aca="1" ref="U8" ca="1">IF(INDIRECT(ADDRESS(ROW()*3-ROW($L$4)-ROW($F$4)+1,COLUMN(H$3)))=0,"",INDIRECT(ADDRESS(ROW()*3-ROW($L$4)-ROW($F$4)+1,COLUMN(H$3))))</f>
        <v>0.56369999999999987</v>
      </c>
      <c r="V8" s="68" cm="1">
        <f t="array" aca="1" ref="V8" ca="1">IF(INDIRECT(ADDRESS(ROW()*3-ROW($L$4)-ROW($F$4)+1,COLUMN(I$3)))=0,"",INDIRECT(ADDRESS(ROW()*3-ROW($L$4)-ROW($F$4)+1,COLUMN(I$3))))</f>
        <v>0.30380000000000001</v>
      </c>
      <c r="W8" s="68" cm="1">
        <f t="array" aca="1" ref="W8" ca="1">IF(INDIRECT(ADDRESS(ROW()*3-ROW($L$4)-ROW($F$4)+1,COLUMN(J$3)))=0,"",INDIRECT(ADDRESS(ROW()*3-ROW($L$4)-ROW($F$4)+1,COLUMN(J$3))))</f>
        <v>0.10879999999999999</v>
      </c>
      <c r="X8" s="23" cm="1">
        <f t="array" aca="1" ref="X8" ca="1">IF(INDIRECT(ADDRESS(ROW()*3-ROW($L$4)-ROW($F$4),COLUMN(G$3)))=0,"",INDIRECT(ADDRESS(ROW()*3-ROW($L$4)-ROW($F$4)+2,COLUMN(G$3))))</f>
        <v>0.99970000000000003</v>
      </c>
      <c r="Y8" s="23" cm="1">
        <f t="array" aca="1" ref="Y8" ca="1">IF(INDIRECT(ADDRESS(ROW()*3-ROW($L$4)-ROW($F$4),COLUMN(H$3)))=0,"",INDIRECT(ADDRESS(ROW()*3-ROW($L$4)-ROW($F$4)+2,COLUMN(H$3))))</f>
        <v>0.57730000000000015</v>
      </c>
      <c r="Z8" s="23" cm="1">
        <f t="array" aca="1" ref="Z8" ca="1">IF(INDIRECT(ADDRESS(ROW()*3-ROW($L$4)-ROW($F$4),COLUMN(I$3)))=0,"",INDIRECT(ADDRESS(ROW()*3-ROW($L$4)-ROW($F$4)+2,COLUMN(I$3))))</f>
        <v>0.311</v>
      </c>
      <c r="AA8" s="23" cm="1">
        <f t="array" aca="1" ref="AA8" ca="1">IF(INDIRECT(ADDRESS(ROW()*3-ROW($L$4)-ROW($F$4),COLUMN(J$3)))=0,"",INDIRECT(ADDRESS(ROW()*3-ROW($L$4)-ROW($F$4)+2,COLUMN(J$3))))</f>
        <v>0.1114</v>
      </c>
    </row>
    <row r="9" spans="1:27" ht="15" thickBot="1">
      <c r="A9" s="3" t="s">
        <v>22</v>
      </c>
      <c r="B9" s="42">
        <v>1.2600000000000001E-3</v>
      </c>
      <c r="C9" s="205"/>
      <c r="D9" s="205"/>
      <c r="E9" s="204"/>
      <c r="F9" s="3" t="s">
        <v>22</v>
      </c>
      <c r="G9" s="187">
        <v>0.62370000000000003</v>
      </c>
      <c r="H9" s="188">
        <v>0.22050000000000006</v>
      </c>
      <c r="I9" s="188">
        <v>0.27089999999999997</v>
      </c>
      <c r="J9" s="188">
        <v>0.1323</v>
      </c>
      <c r="K9" s="19"/>
      <c r="L9" s="28">
        <v>2017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340.2</v>
      </c>
      <c r="P9" s="23" cm="1">
        <f t="array" aca="1" ref="P9" ca="1">IF(INDIRECT(ADDRESS(ROW()*3-ROW($L$4)-ROW($F$4),COLUMN(G$3)))=0,"",INDIRECT(ADDRESS(ROW()*3-ROW($L$4)-ROW($F$4),COLUMN(G$3))))</f>
        <v>0.98089999999999999</v>
      </c>
      <c r="Q9" s="23" cm="1">
        <f t="array" aca="1" ref="Q9" ca="1">IF(INDIRECT(ADDRESS(ROW()*3-ROW($L$4)-ROW($F$4),COLUMN(H$3)))=0,"",INDIRECT(ADDRESS(ROW()*3-ROW($L$4)-ROW($F$4),COLUMN(H$3))))</f>
        <v>0.63569999999999993</v>
      </c>
      <c r="R9" s="23" cm="1">
        <f t="array" aca="1" ref="R9" ca="1">IF(INDIRECT(ADDRESS(ROW()*3-ROW($L$4)-ROW($F$4),COLUMN(I$3)))=0,"",INDIRECT(ADDRESS(ROW()*3-ROW($L$4)-ROW($F$4),COLUMN(I$3))))</f>
        <v>0.2525</v>
      </c>
      <c r="S9" s="23" cm="1">
        <f t="array" aca="1" ref="S9" ca="1">IF(INDIRECT(ADDRESS(ROW()*3-ROW($L$4)-ROW($F$4),COLUMN(J$3)))=0,"",INDIRECT(ADDRESS(ROW()*3-ROW($L$4)-ROW($F$4),COLUMN(J$3))))</f>
        <v>9.2700000000000005E-2</v>
      </c>
      <c r="T9" s="68" cm="1">
        <f t="array" aca="1" ref="T9" ca="1">IF(INDIRECT(ADDRESS(ROW()*3-ROW($L$4)-ROW($F$4)+1,COLUMN(G$3)))=0,"",INDIRECT(ADDRESS(ROW()*3-ROW($L$4)-ROW($F$4)+1,COLUMN(G$3))))</f>
        <v>1.0049999999999999</v>
      </c>
      <c r="U9" s="68" cm="1">
        <f t="array" aca="1" ref="U9" ca="1">IF(INDIRECT(ADDRESS(ROW()*3-ROW($L$4)-ROW($F$4)+1,COLUMN(H$3)))=0,"",INDIRECT(ADDRESS(ROW()*3-ROW($L$4)-ROW($F$4)+1,COLUMN(H$3))))</f>
        <v>0.6512</v>
      </c>
      <c r="V9" s="68" cm="1">
        <f t="array" aca="1" ref="V9" ca="1">IF(INDIRECT(ADDRESS(ROW()*3-ROW($L$4)-ROW($F$4)+1,COLUMN(I$3)))=0,"",INDIRECT(ADDRESS(ROW()*3-ROW($L$4)-ROW($F$4)+1,COLUMN(I$3))))</f>
        <v>0.25879999999999997</v>
      </c>
      <c r="W9" s="68" cm="1">
        <f t="array" aca="1" ref="W9" ca="1">IF(INDIRECT(ADDRESS(ROW()*3-ROW($L$4)-ROW($F$4)+1,COLUMN(J$3)))=0,"",INDIRECT(ADDRESS(ROW()*3-ROW($L$4)-ROW($F$4)+1,COLUMN(J$3))))</f>
        <v>9.5000000000000001E-2</v>
      </c>
      <c r="X9" s="23" cm="1">
        <f t="array" aca="1" ref="X9" ca="1">IF(INDIRECT(ADDRESS(ROW()*3-ROW($L$4)-ROW($F$4),COLUMN(G$3)))=0,"",INDIRECT(ADDRESS(ROW()*3-ROW($L$4)-ROW($F$4)+2,COLUMN(G$3))))</f>
        <v>1.0290999999999999</v>
      </c>
      <c r="Y9" s="23" cm="1">
        <f t="array" aca="1" ref="Y9" ca="1">IF(INDIRECT(ADDRESS(ROW()*3-ROW($L$4)-ROW($F$4),COLUMN(H$3)))=0,"",INDIRECT(ADDRESS(ROW()*3-ROW($L$4)-ROW($F$4)+2,COLUMN(H$3))))</f>
        <v>0.66679999999999984</v>
      </c>
      <c r="Z9" s="23" cm="1">
        <f t="array" aca="1" ref="Z9" ca="1">IF(INDIRECT(ADDRESS(ROW()*3-ROW($L$4)-ROW($F$4),COLUMN(I$3)))=0,"",INDIRECT(ADDRESS(ROW()*3-ROW($L$4)-ROW($F$4)+2,COLUMN(I$3))))</f>
        <v>0.26500000000000001</v>
      </c>
      <c r="AA9" s="23" cm="1">
        <f t="array" aca="1" ref="AA9" ca="1">IF(INDIRECT(ADDRESS(ROW()*3-ROW($L$4)-ROW($F$4),COLUMN(J$3)))=0,"",INDIRECT(ADDRESS(ROW()*3-ROW($L$4)-ROW($F$4)+2,COLUMN(J$3))))</f>
        <v>9.7299999999999998E-2</v>
      </c>
    </row>
    <row r="10" spans="1:27" ht="15" thickBot="1">
      <c r="A10" s="3" t="s">
        <v>23</v>
      </c>
      <c r="B10" s="43">
        <v>1.2199999999999999E-3</v>
      </c>
      <c r="C10" s="205" t="s">
        <v>5</v>
      </c>
      <c r="D10" s="205" t="s">
        <v>6</v>
      </c>
      <c r="E10" s="204">
        <v>356.85</v>
      </c>
      <c r="F10" s="3" t="s">
        <v>23</v>
      </c>
      <c r="G10" s="187">
        <v>1.3871</v>
      </c>
      <c r="H10" s="188">
        <v>1.0114000000000001</v>
      </c>
      <c r="I10" s="188">
        <v>0.24640000000000001</v>
      </c>
      <c r="J10" s="188">
        <v>0.1293</v>
      </c>
      <c r="K10" s="19"/>
      <c r="L10" s="28">
        <v>2017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319.55</v>
      </c>
      <c r="P10" s="23" cm="1">
        <f t="array" aca="1" ref="P10" ca="1">IF(INDIRECT(ADDRESS(ROW()*3-ROW($L$4)-ROW($F$4),COLUMN(G$3)))=0,"",INDIRECT(ADDRESS(ROW()*3-ROW($L$4)-ROW($F$4),COLUMN(G$3))))</f>
        <v>0.47699999999999998</v>
      </c>
      <c r="Q10" s="23" cm="1">
        <f t="array" aca="1" ref="Q10" ca="1">IF(INDIRECT(ADDRESS(ROW()*3-ROW($L$4)-ROW($F$4),COLUMN(H$3)))=0,"",INDIRECT(ADDRESS(ROW()*3-ROW($L$4)-ROW($F$4),COLUMN(H$3))))</f>
        <v>0.19639999999999996</v>
      </c>
      <c r="R10" s="23" cm="1">
        <f t="array" aca="1" ref="R10" ca="1">IF(INDIRECT(ADDRESS(ROW()*3-ROW($L$4)-ROW($F$4),COLUMN(I$3)))=0,"",INDIRECT(ADDRESS(ROW()*3-ROW($L$4)-ROW($F$4),COLUMN(I$3))))</f>
        <v>0.20130000000000001</v>
      </c>
      <c r="S10" s="23" cm="1">
        <f t="array" aca="1" ref="S10" ca="1">IF(INDIRECT(ADDRESS(ROW()*3-ROW($L$4)-ROW($F$4),COLUMN(J$3)))=0,"",INDIRECT(ADDRESS(ROW()*3-ROW($L$4)-ROW($F$4),COLUMN(J$3))))</f>
        <v>7.9299999999999995E-2</v>
      </c>
      <c r="T10" s="68" cm="1">
        <f t="array" aca="1" ref="T10" ca="1">IF(INDIRECT(ADDRESS(ROW()*3-ROW($L$4)-ROW($F$4)+1,COLUMN(G$3)))=0,"",INDIRECT(ADDRESS(ROW()*3-ROW($L$4)-ROW($F$4)+1,COLUMN(G$3))))</f>
        <v>0.48880000000000001</v>
      </c>
      <c r="U10" s="68" cm="1">
        <f t="array" aca="1" ref="U10" ca="1">IF(INDIRECT(ADDRESS(ROW()*3-ROW($L$4)-ROW($F$4)+1,COLUMN(H$3)))=0,"",INDIRECT(ADDRESS(ROW()*3-ROW($L$4)-ROW($F$4)+1,COLUMN(H$3))))</f>
        <v>0.20119999999999999</v>
      </c>
      <c r="V10" s="68" cm="1">
        <f t="array" aca="1" ref="V10" ca="1">IF(INDIRECT(ADDRESS(ROW()*3-ROW($L$4)-ROW($F$4)+1,COLUMN(I$3)))=0,"",INDIRECT(ADDRESS(ROW()*3-ROW($L$4)-ROW($F$4)+1,COLUMN(I$3))))</f>
        <v>0.20630000000000001</v>
      </c>
      <c r="W10" s="68" cm="1">
        <f t="array" aca="1" ref="W10" ca="1">IF(INDIRECT(ADDRESS(ROW()*3-ROW($L$4)-ROW($F$4)+1,COLUMN(J$3)))=0,"",INDIRECT(ADDRESS(ROW()*3-ROW($L$4)-ROW($F$4)+1,COLUMN(J$3))))</f>
        <v>8.1299999999999997E-2</v>
      </c>
      <c r="X10" s="23" cm="1">
        <f t="array" aca="1" ref="X10" ca="1">IF(INDIRECT(ADDRESS(ROW()*3-ROW($L$4)-ROW($F$4),COLUMN(G$3)))=0,"",INDIRECT(ADDRESS(ROW()*3-ROW($L$4)-ROW($F$4)+2,COLUMN(G$3))))</f>
        <v>0.50049999999999994</v>
      </c>
      <c r="Y10" s="23" cm="1">
        <f t="array" aca="1" ref="Y10" ca="1">IF(INDIRECT(ADDRESS(ROW()*3-ROW($L$4)-ROW($F$4),COLUMN(H$3)))=0,"",INDIRECT(ADDRESS(ROW()*3-ROW($L$4)-ROW($F$4)+2,COLUMN(H$3))))</f>
        <v>0.20609999999999995</v>
      </c>
      <c r="Z10" s="23" cm="1">
        <f t="array" aca="1" ref="Z10" ca="1">IF(INDIRECT(ADDRESS(ROW()*3-ROW($L$4)-ROW($F$4),COLUMN(I$3)))=0,"",INDIRECT(ADDRESS(ROW()*3-ROW($L$4)-ROW($F$4)+2,COLUMN(I$3))))</f>
        <v>0.2112</v>
      </c>
      <c r="AA10" s="23" cm="1">
        <f t="array" aca="1" ref="AA10" ca="1">IF(INDIRECT(ADDRESS(ROW()*3-ROW($L$4)-ROW($F$4),COLUMN(J$3)))=0,"",INDIRECT(ADDRESS(ROW()*3-ROW($L$4)-ROW($F$4)+2,COLUMN(J$3))))</f>
        <v>8.3199999999999996E-2</v>
      </c>
    </row>
    <row r="11" spans="1:27" ht="15" thickBot="1">
      <c r="A11" s="3" t="s">
        <v>21</v>
      </c>
      <c r="B11" s="43">
        <v>1.25E-3</v>
      </c>
      <c r="C11" s="205"/>
      <c r="D11" s="205"/>
      <c r="E11" s="204"/>
      <c r="F11" s="3" t="s">
        <v>21</v>
      </c>
      <c r="G11" s="187">
        <v>1.4213</v>
      </c>
      <c r="H11" s="188">
        <v>1.0363</v>
      </c>
      <c r="I11" s="188">
        <v>0.2525</v>
      </c>
      <c r="J11" s="188">
        <v>0.13250000000000001</v>
      </c>
      <c r="K11" s="19"/>
      <c r="L11" s="28">
        <v>2017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324.85000000000002</v>
      </c>
      <c r="P11" s="23" cm="1">
        <f t="array" aca="1" ref="P11" ca="1">IF(INDIRECT(ADDRESS(ROW()*3-ROW($L$4)-ROW($F$4),COLUMN(G$3)))=0,"",INDIRECT(ADDRESS(ROW()*3-ROW($L$4)-ROW($F$4),COLUMN(G$3))))</f>
        <v>0.60629999999999995</v>
      </c>
      <c r="Q11" s="23" cm="1">
        <f t="array" aca="1" ref="Q11" ca="1">IF(INDIRECT(ADDRESS(ROW()*3-ROW($L$4)-ROW($F$4),COLUMN(H$3)))=0,"",INDIRECT(ADDRESS(ROW()*3-ROW($L$4)-ROW($F$4),COLUMN(H$3))))</f>
        <v>0.33909999999999996</v>
      </c>
      <c r="R11" s="23" cm="1">
        <f t="array" aca="1" ref="R11" ca="1">IF(INDIRECT(ADDRESS(ROW()*3-ROW($L$4)-ROW($F$4),COLUMN(I$3)))=0,"",INDIRECT(ADDRESS(ROW()*3-ROW($L$4)-ROW($F$4),COLUMN(I$3))))</f>
        <v>0.1464</v>
      </c>
      <c r="S11" s="23" cm="1">
        <f t="array" aca="1" ref="S11" ca="1">IF(INDIRECT(ADDRESS(ROW()*3-ROW($L$4)-ROW($F$4),COLUMN(J$3)))=0,"",INDIRECT(ADDRESS(ROW()*3-ROW($L$4)-ROW($F$4),COLUMN(J$3))))</f>
        <v>0.1208</v>
      </c>
      <c r="T11" s="68" cm="1">
        <f t="array" aca="1" ref="T11" ca="1">IF(INDIRECT(ADDRESS(ROW()*3-ROW($L$4)-ROW($F$4)+1,COLUMN(G$3)))=0,"",INDIRECT(ADDRESS(ROW()*3-ROW($L$4)-ROW($F$4)+1,COLUMN(G$3))))</f>
        <v>0.62129999999999996</v>
      </c>
      <c r="U11" s="68" cm="1">
        <f t="array" aca="1" ref="U11" ca="1">IF(INDIRECT(ADDRESS(ROW()*3-ROW($L$4)-ROW($F$4)+1,COLUMN(H$3)))=0,"",INDIRECT(ADDRESS(ROW()*3-ROW($L$4)-ROW($F$4)+1,COLUMN(H$3))))</f>
        <v>0.34749999999999992</v>
      </c>
      <c r="V11" s="68" cm="1">
        <f t="array" aca="1" ref="V11" ca="1">IF(INDIRECT(ADDRESS(ROW()*3-ROW($L$4)-ROW($F$4)+1,COLUMN(I$3)))=0,"",INDIRECT(ADDRESS(ROW()*3-ROW($L$4)-ROW($F$4)+1,COLUMN(I$3))))</f>
        <v>0.15</v>
      </c>
      <c r="W11" s="68" cm="1">
        <f t="array" aca="1" ref="W11" ca="1">IF(INDIRECT(ADDRESS(ROW()*3-ROW($L$4)-ROW($F$4)+1,COLUMN(J$3)))=0,"",INDIRECT(ADDRESS(ROW()*3-ROW($L$4)-ROW($F$4)+1,COLUMN(J$3))))</f>
        <v>0.12379999999999999</v>
      </c>
      <c r="X11" s="23" cm="1">
        <f t="array" aca="1" ref="X11" ca="1">IF(INDIRECT(ADDRESS(ROW()*3-ROW($L$4)-ROW($F$4),COLUMN(G$3)))=0,"",INDIRECT(ADDRESS(ROW()*3-ROW($L$4)-ROW($F$4)+2,COLUMN(G$3))))</f>
        <v>0.63619999999999999</v>
      </c>
      <c r="Y11" s="23" cm="1">
        <f t="array" aca="1" ref="Y11" ca="1">IF(INDIRECT(ADDRESS(ROW()*3-ROW($L$4)-ROW($F$4),COLUMN(H$3)))=0,"",INDIRECT(ADDRESS(ROW()*3-ROW($L$4)-ROW($F$4)+2,COLUMN(H$3))))</f>
        <v>0.35589999999999999</v>
      </c>
      <c r="Z11" s="23" cm="1">
        <f t="array" aca="1" ref="Z11" ca="1">IF(INDIRECT(ADDRESS(ROW()*3-ROW($L$4)-ROW($F$4),COLUMN(I$3)))=0,"",INDIRECT(ADDRESS(ROW()*3-ROW($L$4)-ROW($F$4)+2,COLUMN(I$3))))</f>
        <v>0.15359999999999999</v>
      </c>
      <c r="AA11" s="23" cm="1">
        <f t="array" aca="1" ref="AA11" ca="1">IF(INDIRECT(ADDRESS(ROW()*3-ROW($L$4)-ROW($F$4),COLUMN(J$3)))=0,"",INDIRECT(ADDRESS(ROW()*3-ROW($L$4)-ROW($F$4)+2,COLUMN(J$3))))</f>
        <v>0.12670000000000001</v>
      </c>
    </row>
    <row r="12" spans="1:27" ht="15" thickBot="1">
      <c r="A12" s="3" t="s">
        <v>22</v>
      </c>
      <c r="B12" s="43">
        <v>1.2800000000000001E-3</v>
      </c>
      <c r="C12" s="205"/>
      <c r="D12" s="205"/>
      <c r="E12" s="204"/>
      <c r="F12" s="3" t="s">
        <v>22</v>
      </c>
      <c r="G12" s="187">
        <v>1.4554</v>
      </c>
      <c r="H12" s="188">
        <v>1.0611000000000002</v>
      </c>
      <c r="I12" s="188">
        <v>0.2586</v>
      </c>
      <c r="J12" s="188">
        <v>0.13569999999999999</v>
      </c>
      <c r="K12" s="19"/>
      <c r="L12" s="28">
        <v>2017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318.2</v>
      </c>
      <c r="P12" s="23" cm="1">
        <f t="array" aca="1" ref="P12" ca="1">IF(INDIRECT(ADDRESS(ROW()*3-ROW($L$4)-ROW($F$4),COLUMN(G$3)))=0,"",INDIRECT(ADDRESS(ROW()*3-ROW($L$4)-ROW($F$4),COLUMN(G$3))))</f>
        <v>0.40039999999999998</v>
      </c>
      <c r="Q12" s="23" cm="1">
        <f t="array" aca="1" ref="Q12" ca="1">IF(INDIRECT(ADDRESS(ROW()*3-ROW($L$4)-ROW($F$4),COLUMN(H$3)))=0,"",INDIRECT(ADDRESS(ROW()*3-ROW($L$4)-ROW($F$4),COLUMN(H$3))))</f>
        <v>0.12209999999999999</v>
      </c>
      <c r="R12" s="23" cm="1">
        <f t="array" aca="1" ref="R12" ca="1">IF(INDIRECT(ADDRESS(ROW()*3-ROW($L$4)-ROW($F$4),COLUMN(I$3)))=0,"",INDIRECT(ADDRESS(ROW()*3-ROW($L$4)-ROW($F$4),COLUMN(I$3))))</f>
        <v>0.15179999999999999</v>
      </c>
      <c r="S12" s="23" cm="1">
        <f t="array" aca="1" ref="S12" ca="1">IF(INDIRECT(ADDRESS(ROW()*3-ROW($L$4)-ROW($F$4),COLUMN(J$3)))=0,"",INDIRECT(ADDRESS(ROW()*3-ROW($L$4)-ROW($F$4),COLUMN(J$3))))</f>
        <v>0.1265</v>
      </c>
      <c r="T12" s="68" cm="1">
        <f t="array" aca="1" ref="T12" ca="1">IF(INDIRECT(ADDRESS(ROW()*3-ROW($L$4)-ROW($F$4)+1,COLUMN(G$3)))=0,"",INDIRECT(ADDRESS(ROW()*3-ROW($L$4)-ROW($F$4)+1,COLUMN(G$3))))</f>
        <v>0.40770000000000001</v>
      </c>
      <c r="U12" s="68" cm="1">
        <f t="array" aca="1" ref="U12" ca="1">IF(INDIRECT(ADDRESS(ROW()*3-ROW($L$4)-ROW($F$4)+1,COLUMN(H$3)))=0,"",INDIRECT(ADDRESS(ROW()*3-ROW($L$4)-ROW($F$4)+1,COLUMN(H$3))))</f>
        <v>0.12429999999999999</v>
      </c>
      <c r="V12" s="68" cm="1">
        <f t="array" aca="1" ref="V12" ca="1">IF(INDIRECT(ADDRESS(ROW()*3-ROW($L$4)-ROW($F$4)+1,COLUMN(I$3)))=0,"",INDIRECT(ADDRESS(ROW()*3-ROW($L$4)-ROW($F$4)+1,COLUMN(I$3))))</f>
        <v>0.15459999999999999</v>
      </c>
      <c r="W12" s="68" cm="1">
        <f t="array" aca="1" ref="W12" ca="1">IF(INDIRECT(ADDRESS(ROW()*3-ROW($L$4)-ROW($F$4)+1,COLUMN(J$3)))=0,"",INDIRECT(ADDRESS(ROW()*3-ROW($L$4)-ROW($F$4)+1,COLUMN(J$3))))</f>
        <v>0.1288</v>
      </c>
      <c r="X12" s="23" cm="1">
        <f t="array" aca="1" ref="X12" ca="1">IF(INDIRECT(ADDRESS(ROW()*3-ROW($L$4)-ROW($F$4),COLUMN(G$3)))=0,"",INDIRECT(ADDRESS(ROW()*3-ROW($L$4)-ROW($F$4)+2,COLUMN(G$3))))</f>
        <v>0.41860000000000003</v>
      </c>
      <c r="Y12" s="23" cm="1">
        <f t="array" aca="1" ref="Y12" ca="1">IF(INDIRECT(ADDRESS(ROW()*3-ROW($L$4)-ROW($F$4),COLUMN(H$3)))=0,"",INDIRECT(ADDRESS(ROW()*3-ROW($L$4)-ROW($F$4)+2,COLUMN(H$3))))</f>
        <v>0.12760000000000002</v>
      </c>
      <c r="Z12" s="23" cm="1">
        <f t="array" aca="1" ref="Z12" ca="1">IF(INDIRECT(ADDRESS(ROW()*3-ROW($L$4)-ROW($F$4),COLUMN(I$3)))=0,"",INDIRECT(ADDRESS(ROW()*3-ROW($L$4)-ROW($F$4)+2,COLUMN(I$3))))</f>
        <v>0.15870000000000001</v>
      </c>
      <c r="AA12" s="23" cm="1">
        <f t="array" aca="1" ref="AA12" ca="1">IF(INDIRECT(ADDRESS(ROW()*3-ROW($L$4)-ROW($F$4),COLUMN(J$3)))=0,"",INDIRECT(ADDRESS(ROW()*3-ROW($L$4)-ROW($F$4)+2,COLUMN(J$3))))</f>
        <v>0.1323</v>
      </c>
    </row>
    <row r="13" spans="1:27" ht="15" thickBot="1">
      <c r="A13" s="3" t="s">
        <v>20</v>
      </c>
      <c r="B13" s="43">
        <v>1.2199999999999999E-3</v>
      </c>
      <c r="C13" s="205" t="s">
        <v>6</v>
      </c>
      <c r="D13" s="205" t="s">
        <v>7</v>
      </c>
      <c r="E13" s="204">
        <v>362.05</v>
      </c>
      <c r="F13" s="3" t="s">
        <v>20</v>
      </c>
      <c r="G13" s="187">
        <v>1.514</v>
      </c>
      <c r="H13" s="188">
        <v>0.9516</v>
      </c>
      <c r="I13" s="188">
        <v>0.45379999999999998</v>
      </c>
      <c r="J13" s="188">
        <v>0.1086</v>
      </c>
      <c r="K13" s="19"/>
      <c r="L13" s="28">
        <v>2017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314.7</v>
      </c>
      <c r="P13" s="23" cm="1">
        <f t="array" aca="1" ref="P13" ca="1">IF(INDIRECT(ADDRESS(ROW()*3-ROW($L$4)-ROW($F$4),COLUMN(G$3)))=0,"",INDIRECT(ADDRESS(ROW()*3-ROW($L$4)-ROW($F$4),COLUMN(G$3))))</f>
        <v>0.32340000000000002</v>
      </c>
      <c r="Q13" s="23" cm="1">
        <f t="array" aca="1" ref="Q13" ca="1">IF(INDIRECT(ADDRESS(ROW()*3-ROW($L$4)-ROW($F$4),COLUMN(H$3)))=0,"",INDIRECT(ADDRESS(ROW()*3-ROW($L$4)-ROW($F$4),COLUMN(H$3))))</f>
        <v>-1.0999999999999982E-2</v>
      </c>
      <c r="R13" s="23" cm="1">
        <f t="array" aca="1" ref="R13" ca="1">IF(INDIRECT(ADDRESS(ROW()*3-ROW($L$4)-ROW($F$4),COLUMN(I$3)))=0,"",INDIRECT(ADDRESS(ROW()*3-ROW($L$4)-ROW($F$4),COLUMN(I$3))))</f>
        <v>0.2167</v>
      </c>
      <c r="S13" s="23" cm="1">
        <f t="array" aca="1" ref="S13" ca="1">IF(INDIRECT(ADDRESS(ROW()*3-ROW($L$4)-ROW($F$4),COLUMN(J$3)))=0,"",INDIRECT(ADDRESS(ROW()*3-ROW($L$4)-ROW($F$4),COLUMN(J$3))))</f>
        <v>0.1177</v>
      </c>
      <c r="T13" s="68" cm="1">
        <f t="array" aca="1" ref="T13" ca="1">IF(INDIRECT(ADDRESS(ROW()*3-ROW($L$4)-ROW($F$4)+1,COLUMN(G$3)))=0,"",INDIRECT(ADDRESS(ROW()*3-ROW($L$4)-ROW($F$4)+1,COLUMN(G$3))))</f>
        <v>0.32929999999999998</v>
      </c>
      <c r="U13" s="68" cm="1">
        <f t="array" aca="1" ref="U13" ca="1">IF(INDIRECT(ADDRESS(ROW()*3-ROW($L$4)-ROW($F$4)+1,COLUMN(H$3)))=0,"",INDIRECT(ADDRESS(ROW()*3-ROW($L$4)-ROW($F$4)+1,COLUMN(H$3))))</f>
        <v>-1.1100000000000013E-2</v>
      </c>
      <c r="V13" s="68" cm="1">
        <f t="array" aca="1" ref="V13" ca="1">IF(INDIRECT(ADDRESS(ROW()*3-ROW($L$4)-ROW($F$4)+1,COLUMN(I$3)))=0,"",INDIRECT(ADDRESS(ROW()*3-ROW($L$4)-ROW($F$4)+1,COLUMN(I$3))))</f>
        <v>0.22059999999999999</v>
      </c>
      <c r="W13" s="68" cm="1">
        <f t="array" aca="1" ref="W13" ca="1">IF(INDIRECT(ADDRESS(ROW()*3-ROW($L$4)-ROW($F$4)+1,COLUMN(J$3)))=0,"",INDIRECT(ADDRESS(ROW()*3-ROW($L$4)-ROW($F$4)+1,COLUMN(J$3))))</f>
        <v>0.1198</v>
      </c>
      <c r="X13" s="23" cm="1">
        <f t="array" aca="1" ref="X13" ca="1">IF(INDIRECT(ADDRESS(ROW()*3-ROW($L$4)-ROW($F$4),COLUMN(G$3)))=0,"",INDIRECT(ADDRESS(ROW()*3-ROW($L$4)-ROW($F$4)+2,COLUMN(G$3))))</f>
        <v>0.33810000000000001</v>
      </c>
      <c r="Y13" s="23" cm="1">
        <f t="array" aca="1" ref="Y13" ca="1">IF(INDIRECT(ADDRESS(ROW()*3-ROW($L$4)-ROW($F$4),COLUMN(H$3)))=0,"",INDIRECT(ADDRESS(ROW()*3-ROW($L$4)-ROW($F$4)+2,COLUMN(H$3))))</f>
        <v>-1.1599999999999985E-2</v>
      </c>
      <c r="Z13" s="23" cm="1">
        <f t="array" aca="1" ref="Z13" ca="1">IF(INDIRECT(ADDRESS(ROW()*3-ROW($L$4)-ROW($F$4),COLUMN(I$3)))=0,"",INDIRECT(ADDRESS(ROW()*3-ROW($L$4)-ROW($F$4)+2,COLUMN(I$3))))</f>
        <v>0.2266</v>
      </c>
      <c r="AA13" s="23" cm="1">
        <f t="array" aca="1" ref="AA13" ca="1">IF(INDIRECT(ADDRESS(ROW()*3-ROW($L$4)-ROW($F$4),COLUMN(J$3)))=0,"",INDIRECT(ADDRESS(ROW()*3-ROW($L$4)-ROW($F$4)+2,COLUMN(J$3))))</f>
        <v>0.1231</v>
      </c>
    </row>
    <row r="14" spans="1:27" ht="15" thickBot="1">
      <c r="A14" s="3" t="s">
        <v>21</v>
      </c>
      <c r="B14" s="43">
        <v>1.25E-3</v>
      </c>
      <c r="C14" s="205"/>
      <c r="D14" s="205"/>
      <c r="E14" s="204"/>
      <c r="F14" s="3" t="s">
        <v>21</v>
      </c>
      <c r="G14" s="187">
        <v>1.5512999999999999</v>
      </c>
      <c r="H14" s="188">
        <v>0.97499999999999987</v>
      </c>
      <c r="I14" s="188">
        <v>0.46500000000000002</v>
      </c>
      <c r="J14" s="188">
        <v>0.1113</v>
      </c>
      <c r="K14" s="19"/>
      <c r="L14" s="28">
        <v>2017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327</v>
      </c>
      <c r="P14" s="23" cm="1">
        <f t="array" aca="1" ref="P14" ca="1">IF(INDIRECT(ADDRESS(ROW()*3-ROW($L$4)-ROW($F$4),COLUMN(G$3)))=0,"",INDIRECT(ADDRESS(ROW()*3-ROW($L$4)-ROW($F$4),COLUMN(G$3))))</f>
        <v>0.59399999999999997</v>
      </c>
      <c r="Q14" s="23" cm="1">
        <f t="array" aca="1" ref="Q14" ca="1">IF(INDIRECT(ADDRESS(ROW()*3-ROW($L$4)-ROW($F$4),COLUMN(H$3)))=0,"",INDIRECT(ADDRESS(ROW()*3-ROW($L$4)-ROW($F$4),COLUMN(H$3))))</f>
        <v>5.6099999999999955E-2</v>
      </c>
      <c r="R14" s="23" cm="1">
        <f t="array" aca="1" ref="R14" ca="1">IF(INDIRECT(ADDRESS(ROW()*3-ROW($L$4)-ROW($F$4),COLUMN(I$3)))=0,"",INDIRECT(ADDRESS(ROW()*3-ROW($L$4)-ROW($F$4),COLUMN(I$3))))</f>
        <v>0.41360000000000002</v>
      </c>
      <c r="S14" s="23" cm="1">
        <f t="array" aca="1" ref="S14" ca="1">IF(INDIRECT(ADDRESS(ROW()*3-ROW($L$4)-ROW($F$4),COLUMN(J$3)))=0,"",INDIRECT(ADDRESS(ROW()*3-ROW($L$4)-ROW($F$4),COLUMN(J$3))))</f>
        <v>0.12429999999999999</v>
      </c>
      <c r="T14" s="68" cm="1">
        <f t="array" aca="1" ref="T14" ca="1">IF(INDIRECT(ADDRESS(ROW()*3-ROW($L$4)-ROW($F$4)+1,COLUMN(G$3)))=0,"",INDIRECT(ADDRESS(ROW()*3-ROW($L$4)-ROW($F$4)+1,COLUMN(G$3))))</f>
        <v>0.6048</v>
      </c>
      <c r="U14" s="68" cm="1">
        <f t="array" aca="1" ref="U14" ca="1">IF(INDIRECT(ADDRESS(ROW()*3-ROW($L$4)-ROW($F$4)+1,COLUMN(H$3)))=0,"",INDIRECT(ADDRESS(ROW()*3-ROW($L$4)-ROW($F$4)+1,COLUMN(H$3))))</f>
        <v>5.710000000000004E-2</v>
      </c>
      <c r="V14" s="68" cm="1">
        <f t="array" aca="1" ref="V14" ca="1">IF(INDIRECT(ADDRESS(ROW()*3-ROW($L$4)-ROW($F$4)+1,COLUMN(I$3)))=0,"",INDIRECT(ADDRESS(ROW()*3-ROW($L$4)-ROW($F$4)+1,COLUMN(I$3))))</f>
        <v>0.42109999999999997</v>
      </c>
      <c r="W14" s="68" cm="1">
        <f t="array" aca="1" ref="W14" ca="1">IF(INDIRECT(ADDRESS(ROW()*3-ROW($L$4)-ROW($F$4)+1,COLUMN(J$3)))=0,"",INDIRECT(ADDRESS(ROW()*3-ROW($L$4)-ROW($F$4)+1,COLUMN(J$3))))</f>
        <v>0.12659999999999999</v>
      </c>
      <c r="X14" s="23" cm="1">
        <f t="array" aca="1" ref="X14" ca="1">IF(INDIRECT(ADDRESS(ROW()*3-ROW($L$4)-ROW($F$4),COLUMN(G$3)))=0,"",INDIRECT(ADDRESS(ROW()*3-ROW($L$4)-ROW($F$4)+2,COLUMN(G$3))))</f>
        <v>0.621</v>
      </c>
      <c r="Y14" s="23" cm="1">
        <f t="array" aca="1" ref="Y14" ca="1">IF(INDIRECT(ADDRESS(ROW()*3-ROW($L$4)-ROW($F$4),COLUMN(H$3)))=0,"",INDIRECT(ADDRESS(ROW()*3-ROW($L$4)-ROW($F$4)+2,COLUMN(H$3))))</f>
        <v>5.8599999999999985E-2</v>
      </c>
      <c r="Z14" s="23" cm="1">
        <f t="array" aca="1" ref="Z14" ca="1">IF(INDIRECT(ADDRESS(ROW()*3-ROW($L$4)-ROW($F$4),COLUMN(I$3)))=0,"",INDIRECT(ADDRESS(ROW()*3-ROW($L$4)-ROW($F$4)+2,COLUMN(I$3))))</f>
        <v>0.43240000000000001</v>
      </c>
      <c r="AA14" s="23" cm="1">
        <f t="array" aca="1" ref="AA14" ca="1">IF(INDIRECT(ADDRESS(ROW()*3-ROW($L$4)-ROW($F$4),COLUMN(J$3)))=0,"",INDIRECT(ADDRESS(ROW()*3-ROW($L$4)-ROW($F$4)+2,COLUMN(J$3))))</f>
        <v>0.13</v>
      </c>
    </row>
    <row r="15" spans="1:27" ht="15" thickBot="1">
      <c r="A15" s="3" t="s">
        <v>22</v>
      </c>
      <c r="B15" s="43">
        <v>1.2800000000000001E-3</v>
      </c>
      <c r="C15" s="205"/>
      <c r="D15" s="205"/>
      <c r="E15" s="204"/>
      <c r="F15" s="3" t="s">
        <v>22</v>
      </c>
      <c r="G15" s="187">
        <v>1.5885</v>
      </c>
      <c r="H15" s="188">
        <v>0.99840000000000007</v>
      </c>
      <c r="I15" s="188">
        <v>0.47620000000000001</v>
      </c>
      <c r="J15" s="188">
        <v>0.1139</v>
      </c>
      <c r="K15" s="19"/>
      <c r="L15" s="28">
        <v>2017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318.2</v>
      </c>
      <c r="P15" s="23" cm="1">
        <f t="array" aca="1" ref="P15" ca="1">IF(INDIRECT(ADDRESS(ROW()*3-ROW($L$4)-ROW($F$4),COLUMN(G$3)))=0,"",INDIRECT(ADDRESS(ROW()*3-ROW($L$4)-ROW($F$4),COLUMN(G$3))))</f>
        <v>0.40039999999999998</v>
      </c>
      <c r="Q15" s="23" cm="1">
        <f t="array" aca="1" ref="Q15" ca="1">IF(INDIRECT(ADDRESS(ROW()*3-ROW($L$4)-ROW($F$4),COLUMN(H$3)))=0,"",INDIRECT(ADDRESS(ROW()*3-ROW($L$4)-ROW($F$4),COLUMN(H$3))))</f>
        <v>-0.12870000000000004</v>
      </c>
      <c r="R15" s="23" cm="1">
        <f t="array" aca="1" ref="R15" ca="1">IF(INDIRECT(ADDRESS(ROW()*3-ROW($L$4)-ROW($F$4),COLUMN(I$3)))=0,"",INDIRECT(ADDRESS(ROW()*3-ROW($L$4)-ROW($F$4),COLUMN(I$3))))</f>
        <v>0.4521</v>
      </c>
      <c r="S15" s="23" cm="1">
        <f t="array" aca="1" ref="S15" ca="1">IF(INDIRECT(ADDRESS(ROW()*3-ROW($L$4)-ROW($F$4),COLUMN(J$3)))=0,"",INDIRECT(ADDRESS(ROW()*3-ROW($L$4)-ROW($F$4),COLUMN(J$3))))</f>
        <v>7.6999999999999999E-2</v>
      </c>
      <c r="T15" s="68" cm="1">
        <f t="array" aca="1" ref="T15" ca="1">IF(INDIRECT(ADDRESS(ROW()*3-ROW($L$4)-ROW($F$4)+1,COLUMN(G$3)))=0,"",INDIRECT(ADDRESS(ROW()*3-ROW($L$4)-ROW($F$4)+1,COLUMN(G$3))))</f>
        <v>0.40770000000000001</v>
      </c>
      <c r="U15" s="68" cm="1">
        <f t="array" aca="1" ref="U15" ca="1">IF(INDIRECT(ADDRESS(ROW()*3-ROW($L$4)-ROW($F$4)+1,COLUMN(H$3)))=0,"",INDIRECT(ADDRESS(ROW()*3-ROW($L$4)-ROW($F$4)+1,COLUMN(H$3))))</f>
        <v>-0.13099999999999998</v>
      </c>
      <c r="V15" s="68" cm="1">
        <f t="array" aca="1" ref="V15" ca="1">IF(INDIRECT(ADDRESS(ROW()*3-ROW($L$4)-ROW($F$4)+1,COLUMN(I$3)))=0,"",INDIRECT(ADDRESS(ROW()*3-ROW($L$4)-ROW($F$4)+1,COLUMN(I$3))))</f>
        <v>0.46029999999999999</v>
      </c>
      <c r="W15" s="68" cm="1">
        <f t="array" aca="1" ref="W15" ca="1">IF(INDIRECT(ADDRESS(ROW()*3-ROW($L$4)-ROW($F$4)+1,COLUMN(J$3)))=0,"",INDIRECT(ADDRESS(ROW()*3-ROW($L$4)-ROW($F$4)+1,COLUMN(J$3))))</f>
        <v>7.8399999999999997E-2</v>
      </c>
      <c r="X15" s="23" cm="1">
        <f t="array" aca="1" ref="X15" ca="1">IF(INDIRECT(ADDRESS(ROW()*3-ROW($L$4)-ROW($F$4),COLUMN(G$3)))=0,"",INDIRECT(ADDRESS(ROW()*3-ROW($L$4)-ROW($F$4)+2,COLUMN(G$3))))</f>
        <v>0.41860000000000003</v>
      </c>
      <c r="Y15" s="23" cm="1">
        <f t="array" aca="1" ref="Y15" ca="1">IF(INDIRECT(ADDRESS(ROW()*3-ROW($L$4)-ROW($F$4),COLUMN(H$3)))=0,"",INDIRECT(ADDRESS(ROW()*3-ROW($L$4)-ROW($F$4)+2,COLUMN(H$3))))</f>
        <v>-0.1346</v>
      </c>
      <c r="Z15" s="23" cm="1">
        <f t="array" aca="1" ref="Z15" ca="1">IF(INDIRECT(ADDRESS(ROW()*3-ROW($L$4)-ROW($F$4),COLUMN(I$3)))=0,"",INDIRECT(ADDRESS(ROW()*3-ROW($L$4)-ROW($F$4)+2,COLUMN(I$3))))</f>
        <v>0.47270000000000001</v>
      </c>
      <c r="AA15" s="23" cm="1">
        <f t="array" aca="1" ref="AA15" ca="1">IF(INDIRECT(ADDRESS(ROW()*3-ROW($L$4)-ROW($F$4),COLUMN(J$3)))=0,"",INDIRECT(ADDRESS(ROW()*3-ROW($L$4)-ROW($F$4)+2,COLUMN(J$3))))</f>
        <v>8.0500000000000002E-2</v>
      </c>
    </row>
    <row r="16" spans="1:27" ht="15" thickBot="1">
      <c r="A16" s="3" t="s">
        <v>20</v>
      </c>
      <c r="B16" s="43">
        <v>1.2199999999999999E-3</v>
      </c>
      <c r="C16" s="205" t="s">
        <v>7</v>
      </c>
      <c r="D16" s="205" t="s">
        <v>8</v>
      </c>
      <c r="E16" s="204">
        <v>339.05</v>
      </c>
      <c r="F16" s="3" t="s">
        <v>20</v>
      </c>
      <c r="G16" s="187">
        <v>0.95279999999999998</v>
      </c>
      <c r="H16" s="188">
        <v>0.55020000000000002</v>
      </c>
      <c r="I16" s="188">
        <v>0.29649999999999999</v>
      </c>
      <c r="J16" s="188">
        <v>0.1061</v>
      </c>
      <c r="K16" s="19"/>
      <c r="L16" s="29">
        <v>2017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332.95</v>
      </c>
      <c r="P16" s="23" cm="1">
        <f t="array" aca="1" ref="P16" ca="1">IF(INDIRECT(ADDRESS(ROW()*3-ROW($L$4)-ROW($F$4),COLUMN(G$3)))=0,"",INDIRECT(ADDRESS(ROW()*3-ROW($L$4)-ROW($F$4),COLUMN(G$3))))</f>
        <v>0.72489999999999999</v>
      </c>
      <c r="Q16" s="23" cm="1">
        <f t="array" aca="1" ref="Q16" ca="1">IF(INDIRECT(ADDRESS(ROW()*3-ROW($L$4)-ROW($F$4),COLUMN(H$3)))=0,"",INDIRECT(ADDRESS(ROW()*3-ROW($L$4)-ROW($F$4),COLUMN(H$3))))</f>
        <v>0.18810000000000002</v>
      </c>
      <c r="R16" s="23" cm="1">
        <f t="array" aca="1" ref="R16" ca="1">IF(INDIRECT(ADDRESS(ROW()*3-ROW($L$4)-ROW($F$4),COLUMN(I$3)))=0,"",INDIRECT(ADDRESS(ROW()*3-ROW($L$4)-ROW($F$4),COLUMN(I$3))))</f>
        <v>0.44879999999999998</v>
      </c>
      <c r="S16" s="23" cm="1">
        <f t="array" aca="1" ref="S16" ca="1">IF(INDIRECT(ADDRESS(ROW()*3-ROW($L$4)-ROW($F$4),COLUMN(J$3)))=0,"",INDIRECT(ADDRESS(ROW()*3-ROW($L$4)-ROW($F$4),COLUMN(J$3))))</f>
        <v>8.7999999999999995E-2</v>
      </c>
      <c r="T16" s="68" cm="1">
        <f t="array" aca="1" ref="T16" ca="1">IF(INDIRECT(ADDRESS(ROW()*3-ROW($L$4)-ROW($F$4)+1,COLUMN(G$3)))=0,"",INDIRECT(ADDRESS(ROW()*3-ROW($L$4)-ROW($F$4)+1,COLUMN(G$3))))</f>
        <v>0.73809999999999998</v>
      </c>
      <c r="U16" s="68" cm="1">
        <f t="array" aca="1" ref="U16" ca="1">IF(INDIRECT(ADDRESS(ROW()*3-ROW($L$4)-ROW($F$4)+1,COLUMN(H$3)))=0,"",INDIRECT(ADDRESS(ROW()*3-ROW($L$4)-ROW($F$4)+1,COLUMN(H$3))))</f>
        <v>0.19149999999999995</v>
      </c>
      <c r="V16" s="68" cm="1">
        <f t="array" aca="1" ref="V16" ca="1">IF(INDIRECT(ADDRESS(ROW()*3-ROW($L$4)-ROW($F$4)+1,COLUMN(I$3)))=0,"",INDIRECT(ADDRESS(ROW()*3-ROW($L$4)-ROW($F$4)+1,COLUMN(I$3))))</f>
        <v>0.45700000000000002</v>
      </c>
      <c r="W16" s="68" cm="1">
        <f t="array" aca="1" ref="W16" ca="1">IF(INDIRECT(ADDRESS(ROW()*3-ROW($L$4)-ROW($F$4)+1,COLUMN(J$3)))=0,"",INDIRECT(ADDRESS(ROW()*3-ROW($L$4)-ROW($F$4)+1,COLUMN(J$3))))</f>
        <v>8.9599999999999999E-2</v>
      </c>
      <c r="X16" s="23" cm="1">
        <f t="array" aca="1" ref="X16" ca="1">IF(INDIRECT(ADDRESS(ROW()*3-ROW($L$4)-ROW($F$4),COLUMN(G$3)))=0,"",INDIRECT(ADDRESS(ROW()*3-ROW($L$4)-ROW($F$4)+2,COLUMN(G$3))))</f>
        <v>0.75790000000000002</v>
      </c>
      <c r="Y16" s="23" cm="1">
        <f t="array" aca="1" ref="Y16" ca="1">IF(INDIRECT(ADDRESS(ROW()*3-ROW($L$4)-ROW($F$4),COLUMN(H$3)))=0,"",INDIRECT(ADDRESS(ROW()*3-ROW($L$4)-ROW($F$4)+2,COLUMN(H$3))))</f>
        <v>0.19670000000000001</v>
      </c>
      <c r="Z16" s="23" cm="1">
        <f t="array" aca="1" ref="Z16" ca="1">IF(INDIRECT(ADDRESS(ROW()*3-ROW($L$4)-ROW($F$4),COLUMN(I$3)))=0,"",INDIRECT(ADDRESS(ROW()*3-ROW($L$4)-ROW($F$4)+2,COLUMN(I$3))))</f>
        <v>0.46920000000000001</v>
      </c>
      <c r="AA16" s="23" cm="1">
        <f t="array" aca="1" ref="AA16" ca="1">IF(INDIRECT(ADDRESS(ROW()*3-ROW($L$4)-ROW($F$4),COLUMN(J$3)))=0,"",INDIRECT(ADDRESS(ROW()*3-ROW($L$4)-ROW($F$4)+2,COLUMN(J$3))))</f>
        <v>9.1999999999999998E-2</v>
      </c>
    </row>
    <row r="17" spans="1:21" ht="15" thickBot="1">
      <c r="A17" s="3" t="s">
        <v>21</v>
      </c>
      <c r="B17" s="43">
        <v>1.25E-3</v>
      </c>
      <c r="C17" s="205"/>
      <c r="D17" s="205"/>
      <c r="E17" s="204"/>
      <c r="F17" s="3" t="s">
        <v>21</v>
      </c>
      <c r="G17" s="187">
        <v>0.97629999999999995</v>
      </c>
      <c r="H17" s="188">
        <v>0.56369999999999987</v>
      </c>
      <c r="I17" s="188">
        <v>0.30380000000000001</v>
      </c>
      <c r="J17" s="188">
        <v>0.10879999999999999</v>
      </c>
      <c r="K17" s="19"/>
    </row>
    <row r="18" spans="1:21" ht="16" thickBot="1">
      <c r="A18" s="3" t="s">
        <v>22</v>
      </c>
      <c r="B18" s="43">
        <v>1.2800000000000001E-3</v>
      </c>
      <c r="C18" s="205"/>
      <c r="D18" s="205"/>
      <c r="E18" s="204"/>
      <c r="F18" s="3" t="s">
        <v>22</v>
      </c>
      <c r="G18" s="187">
        <v>0.99970000000000003</v>
      </c>
      <c r="H18" s="188">
        <v>0.57730000000000015</v>
      </c>
      <c r="I18" s="188">
        <v>0.311</v>
      </c>
      <c r="J18" s="188">
        <v>0.1114</v>
      </c>
      <c r="K18" s="19"/>
      <c r="L18" s="16" t="str">
        <f>"Αναπροσαρμογή Καυσίμων " &amp; L4 &amp; " - Ψηλή Τάση  (c/kWh)"</f>
        <v>Αναπροσαρμογή Καυσίμων 2017 - Ψηλή Τάση  (c/kWh)</v>
      </c>
      <c r="U18" s="16" t="str">
        <f>"Αναπροσαρμογή Καυσίμων " &amp; L4 &amp; " - Χαμηλή Τάση (c/kWh)"</f>
        <v>Αναπροσαρμογή Καυσίμων 2017 - Χαμηλή Τάση (c/kWh)</v>
      </c>
    </row>
    <row r="19" spans="1:21" ht="15" thickBot="1">
      <c r="A19" s="3" t="s">
        <v>20</v>
      </c>
      <c r="B19" s="43">
        <v>1.2199999999999999E-3</v>
      </c>
      <c r="C19" s="205" t="s">
        <v>8</v>
      </c>
      <c r="D19" s="205" t="s">
        <v>9</v>
      </c>
      <c r="E19" s="204">
        <v>340.2</v>
      </c>
      <c r="F19" s="3" t="s">
        <v>20</v>
      </c>
      <c r="G19" s="187">
        <v>0.98089999999999999</v>
      </c>
      <c r="H19" s="188">
        <v>0.63569999999999993</v>
      </c>
      <c r="I19" s="188">
        <v>0.2525</v>
      </c>
      <c r="J19" s="188">
        <v>9.2700000000000005E-2</v>
      </c>
      <c r="K19" s="19"/>
    </row>
    <row r="20" spans="1:21" ht="15" thickBot="1">
      <c r="A20" s="3" t="s">
        <v>21</v>
      </c>
      <c r="B20" s="43">
        <v>1.25E-3</v>
      </c>
      <c r="C20" s="205"/>
      <c r="D20" s="205"/>
      <c r="E20" s="204"/>
      <c r="F20" s="3" t="s">
        <v>21</v>
      </c>
      <c r="G20" s="187">
        <v>1.0049999999999999</v>
      </c>
      <c r="H20" s="188">
        <v>0.6512</v>
      </c>
      <c r="I20" s="188">
        <v>0.25879999999999997</v>
      </c>
      <c r="J20" s="188">
        <v>9.5000000000000001E-2</v>
      </c>
      <c r="K20" s="19"/>
    </row>
    <row r="21" spans="1:21" ht="15" thickBot="1">
      <c r="A21" s="3" t="s">
        <v>24</v>
      </c>
      <c r="B21" s="43">
        <v>1.2800000000000001E-3</v>
      </c>
      <c r="C21" s="205"/>
      <c r="D21" s="205"/>
      <c r="E21" s="204"/>
      <c r="F21" s="3" t="s">
        <v>24</v>
      </c>
      <c r="G21" s="187">
        <v>1.0290999999999999</v>
      </c>
      <c r="H21" s="188">
        <v>0.66679999999999984</v>
      </c>
      <c r="I21" s="188">
        <v>0.26500000000000001</v>
      </c>
      <c r="J21" s="188">
        <v>9.7299999999999998E-2</v>
      </c>
      <c r="K21" s="19"/>
    </row>
    <row r="22" spans="1:21" ht="15" thickBot="1">
      <c r="A22" s="3" t="s">
        <v>20</v>
      </c>
      <c r="B22" s="43">
        <v>1.2199999999999999E-3</v>
      </c>
      <c r="C22" s="205" t="s">
        <v>9</v>
      </c>
      <c r="D22" s="205" t="s">
        <v>10</v>
      </c>
      <c r="E22" s="204">
        <v>319.55</v>
      </c>
      <c r="F22" s="3" t="s">
        <v>20</v>
      </c>
      <c r="G22" s="187">
        <v>0.47699999999999998</v>
      </c>
      <c r="H22" s="188">
        <v>0.19639999999999996</v>
      </c>
      <c r="I22" s="188">
        <v>0.20130000000000001</v>
      </c>
      <c r="J22" s="188">
        <v>7.9299999999999995E-2</v>
      </c>
      <c r="K22" s="19"/>
    </row>
    <row r="23" spans="1:21" ht="15" thickBot="1">
      <c r="A23" s="3" t="s">
        <v>21</v>
      </c>
      <c r="B23" s="43">
        <v>1.25E-3</v>
      </c>
      <c r="C23" s="205"/>
      <c r="D23" s="205"/>
      <c r="E23" s="204"/>
      <c r="F23" s="3" t="s">
        <v>21</v>
      </c>
      <c r="G23" s="187">
        <v>0.48880000000000001</v>
      </c>
      <c r="H23" s="188">
        <v>0.20119999999999999</v>
      </c>
      <c r="I23" s="188">
        <v>0.20630000000000001</v>
      </c>
      <c r="J23" s="188">
        <v>8.1299999999999997E-2</v>
      </c>
      <c r="K23" s="19"/>
    </row>
    <row r="24" spans="1:21" ht="15" thickBot="1">
      <c r="A24" s="3" t="s">
        <v>22</v>
      </c>
      <c r="B24" s="43">
        <v>1.2800000000000001E-3</v>
      </c>
      <c r="C24" s="205"/>
      <c r="D24" s="205"/>
      <c r="E24" s="204"/>
      <c r="F24" s="3" t="s">
        <v>22</v>
      </c>
      <c r="G24" s="187">
        <v>0.50049999999999994</v>
      </c>
      <c r="H24" s="188">
        <v>0.20609999999999995</v>
      </c>
      <c r="I24" s="188">
        <v>0.2112</v>
      </c>
      <c r="J24" s="188">
        <v>8.3199999999999996E-2</v>
      </c>
      <c r="K24" s="19"/>
    </row>
    <row r="25" spans="1:21" ht="15" thickBot="1">
      <c r="A25" s="3" t="s">
        <v>20</v>
      </c>
      <c r="B25" s="43">
        <v>1.2199999999999999E-3</v>
      </c>
      <c r="C25" s="205" t="s">
        <v>10</v>
      </c>
      <c r="D25" s="205" t="s">
        <v>11</v>
      </c>
      <c r="E25" s="204">
        <v>324.85000000000002</v>
      </c>
      <c r="F25" s="3" t="s">
        <v>20</v>
      </c>
      <c r="G25" s="187">
        <v>0.60629999999999995</v>
      </c>
      <c r="H25" s="188">
        <v>0.33909999999999996</v>
      </c>
      <c r="I25" s="188">
        <v>0.1464</v>
      </c>
      <c r="J25" s="188">
        <v>0.1208</v>
      </c>
      <c r="K25" s="19"/>
    </row>
    <row r="26" spans="1:21" ht="15" thickBot="1">
      <c r="A26" s="3" t="s">
        <v>25</v>
      </c>
      <c r="B26" s="43">
        <v>1.25E-3</v>
      </c>
      <c r="C26" s="205"/>
      <c r="D26" s="205"/>
      <c r="E26" s="204"/>
      <c r="F26" s="3" t="s">
        <v>25</v>
      </c>
      <c r="G26" s="187">
        <v>0.62129999999999996</v>
      </c>
      <c r="H26" s="188">
        <v>0.34749999999999992</v>
      </c>
      <c r="I26" s="188">
        <v>0.15</v>
      </c>
      <c r="J26" s="188">
        <v>0.12379999999999999</v>
      </c>
      <c r="K26" s="19"/>
    </row>
    <row r="27" spans="1:21" ht="15" thickBot="1">
      <c r="A27" s="3" t="s">
        <v>26</v>
      </c>
      <c r="B27" s="43">
        <v>1.2800000000000001E-3</v>
      </c>
      <c r="C27" s="205"/>
      <c r="D27" s="205"/>
      <c r="E27" s="204"/>
      <c r="F27" s="3" t="s">
        <v>26</v>
      </c>
      <c r="G27" s="187">
        <v>0.63619999999999999</v>
      </c>
      <c r="H27" s="188">
        <v>0.35589999999999999</v>
      </c>
      <c r="I27" s="188">
        <v>0.15359999999999999</v>
      </c>
      <c r="J27" s="188">
        <v>0.12670000000000001</v>
      </c>
      <c r="K27" s="19"/>
    </row>
    <row r="28" spans="1:21" ht="15" thickBot="1">
      <c r="A28" s="3" t="s">
        <v>20</v>
      </c>
      <c r="B28" s="40">
        <v>1.1000000000000001E-3</v>
      </c>
      <c r="C28" s="205" t="s">
        <v>11</v>
      </c>
      <c r="D28" s="205" t="s">
        <v>12</v>
      </c>
      <c r="E28" s="204">
        <v>318.2</v>
      </c>
      <c r="F28" s="3" t="s">
        <v>20</v>
      </c>
      <c r="G28" s="187">
        <v>0.40039999999999998</v>
      </c>
      <c r="H28" s="188">
        <v>0.12209999999999999</v>
      </c>
      <c r="I28" s="188">
        <v>0.15179999999999999</v>
      </c>
      <c r="J28" s="188">
        <v>0.1265</v>
      </c>
      <c r="K28" s="19"/>
    </row>
    <row r="29" spans="1:21" ht="15" thickBot="1">
      <c r="A29" s="3" t="s">
        <v>25</v>
      </c>
      <c r="B29" s="40">
        <v>1.1199999999999999E-3</v>
      </c>
      <c r="C29" s="205"/>
      <c r="D29" s="205"/>
      <c r="E29" s="204"/>
      <c r="F29" s="3" t="s">
        <v>25</v>
      </c>
      <c r="G29" s="187">
        <v>0.40770000000000001</v>
      </c>
      <c r="H29" s="188">
        <v>0.12429999999999999</v>
      </c>
      <c r="I29" s="188">
        <v>0.15459999999999999</v>
      </c>
      <c r="J29" s="188">
        <v>0.1288</v>
      </c>
      <c r="K29" s="19"/>
    </row>
    <row r="30" spans="1:21" ht="15" thickBot="1">
      <c r="A30" s="3" t="s">
        <v>26</v>
      </c>
      <c r="B30" s="40">
        <v>1.15E-3</v>
      </c>
      <c r="C30" s="205"/>
      <c r="D30" s="205"/>
      <c r="E30" s="204"/>
      <c r="F30" s="3" t="s">
        <v>26</v>
      </c>
      <c r="G30" s="187">
        <v>0.41860000000000003</v>
      </c>
      <c r="H30" s="188">
        <v>0.12760000000000002</v>
      </c>
      <c r="I30" s="188">
        <v>0.15870000000000001</v>
      </c>
      <c r="J30" s="188">
        <v>0.1323</v>
      </c>
      <c r="K30" s="19"/>
    </row>
    <row r="31" spans="1:21" ht="15" thickBot="1">
      <c r="A31" s="3" t="s">
        <v>20</v>
      </c>
      <c r="B31" s="40">
        <v>1.1000000000000001E-3</v>
      </c>
      <c r="C31" s="205" t="s">
        <v>12</v>
      </c>
      <c r="D31" s="205" t="s">
        <v>17</v>
      </c>
      <c r="E31" s="204">
        <v>314.7</v>
      </c>
      <c r="F31" s="3" t="s">
        <v>20</v>
      </c>
      <c r="G31" s="187">
        <v>0.32340000000000002</v>
      </c>
      <c r="H31" s="188">
        <v>-1.0999999999999982E-2</v>
      </c>
      <c r="I31" s="188">
        <v>0.2167</v>
      </c>
      <c r="J31" s="188">
        <v>0.1177</v>
      </c>
      <c r="K31" s="19"/>
    </row>
    <row r="32" spans="1:21" ht="15" thickBot="1">
      <c r="A32" s="3" t="s">
        <v>25</v>
      </c>
      <c r="B32" s="40">
        <v>1.1199999999999999E-3</v>
      </c>
      <c r="C32" s="205"/>
      <c r="D32" s="205"/>
      <c r="E32" s="204"/>
      <c r="F32" s="3" t="s">
        <v>25</v>
      </c>
      <c r="G32" s="187">
        <v>0.32929999999999998</v>
      </c>
      <c r="H32" s="188">
        <v>-1.1100000000000013E-2</v>
      </c>
      <c r="I32" s="188">
        <v>0.22059999999999999</v>
      </c>
      <c r="J32" s="188">
        <v>0.1198</v>
      </c>
      <c r="K32" s="19"/>
    </row>
    <row r="33" spans="1:11" ht="15" thickBot="1">
      <c r="A33" s="3" t="s">
        <v>26</v>
      </c>
      <c r="B33" s="40">
        <v>1.15E-3</v>
      </c>
      <c r="C33" s="205"/>
      <c r="D33" s="205"/>
      <c r="E33" s="204"/>
      <c r="F33" s="3" t="s">
        <v>26</v>
      </c>
      <c r="G33" s="187">
        <v>0.33810000000000001</v>
      </c>
      <c r="H33" s="188">
        <v>-1.1599999999999985E-2</v>
      </c>
      <c r="I33" s="188">
        <v>0.2266</v>
      </c>
      <c r="J33" s="188">
        <v>0.1231</v>
      </c>
      <c r="K33" s="19"/>
    </row>
    <row r="34" spans="1:11" ht="15" thickBot="1">
      <c r="A34" s="3" t="s">
        <v>20</v>
      </c>
      <c r="B34" s="40">
        <v>1.1000000000000001E-3</v>
      </c>
      <c r="C34" s="205" t="s">
        <v>17</v>
      </c>
      <c r="D34" s="205" t="s">
        <v>30</v>
      </c>
      <c r="E34" s="204">
        <v>327</v>
      </c>
      <c r="F34" s="3" t="s">
        <v>20</v>
      </c>
      <c r="G34" s="187">
        <v>0.59399999999999997</v>
      </c>
      <c r="H34" s="188">
        <v>5.6099999999999955E-2</v>
      </c>
      <c r="I34" s="188">
        <v>0.41360000000000002</v>
      </c>
      <c r="J34" s="188">
        <v>0.12429999999999999</v>
      </c>
      <c r="K34" s="19"/>
    </row>
    <row r="35" spans="1:11" ht="15" thickBot="1">
      <c r="A35" s="3" t="s">
        <v>25</v>
      </c>
      <c r="B35" s="40">
        <v>1.1199999999999999E-3</v>
      </c>
      <c r="C35" s="205"/>
      <c r="D35" s="205"/>
      <c r="E35" s="204"/>
      <c r="F35" s="3" t="s">
        <v>25</v>
      </c>
      <c r="G35" s="187">
        <v>0.6048</v>
      </c>
      <c r="H35" s="188">
        <v>5.710000000000004E-2</v>
      </c>
      <c r="I35" s="188">
        <v>0.42109999999999997</v>
      </c>
      <c r="J35" s="188">
        <v>0.12659999999999999</v>
      </c>
      <c r="K35" s="19"/>
    </row>
    <row r="36" spans="1:11" ht="15" thickBot="1">
      <c r="A36" s="3" t="s">
        <v>26</v>
      </c>
      <c r="B36" s="40">
        <v>1.15E-3</v>
      </c>
      <c r="C36" s="205"/>
      <c r="D36" s="205"/>
      <c r="E36" s="204"/>
      <c r="F36" s="3" t="s">
        <v>26</v>
      </c>
      <c r="G36" s="187">
        <v>0.621</v>
      </c>
      <c r="H36" s="188">
        <v>5.8599999999999985E-2</v>
      </c>
      <c r="I36" s="188">
        <v>0.43240000000000001</v>
      </c>
      <c r="J36" s="188">
        <v>0.13</v>
      </c>
      <c r="K36" s="19"/>
    </row>
    <row r="37" spans="1:11" ht="15.75" customHeight="1" thickBot="1">
      <c r="A37" s="4" t="s">
        <v>20</v>
      </c>
      <c r="B37" s="40">
        <v>1.1000000000000001E-3</v>
      </c>
      <c r="C37" s="205" t="s">
        <v>13</v>
      </c>
      <c r="D37" s="205" t="s">
        <v>14</v>
      </c>
      <c r="E37" s="204">
        <v>318.2</v>
      </c>
      <c r="F37" s="4" t="s">
        <v>20</v>
      </c>
      <c r="G37" s="187">
        <v>0.40039999999999998</v>
      </c>
      <c r="H37" s="188">
        <v>-0.12870000000000004</v>
      </c>
      <c r="I37" s="188">
        <v>0.4521</v>
      </c>
      <c r="J37" s="188">
        <v>7.6999999999999999E-2</v>
      </c>
      <c r="K37" s="19"/>
    </row>
    <row r="38" spans="1:11" ht="15" thickBot="1">
      <c r="A38" s="4" t="s">
        <v>25</v>
      </c>
      <c r="B38" s="40">
        <v>1.1199999999999999E-3</v>
      </c>
      <c r="C38" s="205"/>
      <c r="D38" s="205"/>
      <c r="E38" s="204"/>
      <c r="F38" s="4" t="s">
        <v>25</v>
      </c>
      <c r="G38" s="187">
        <v>0.40770000000000001</v>
      </c>
      <c r="H38" s="188">
        <v>-0.13099999999999998</v>
      </c>
      <c r="I38" s="188">
        <v>0.46029999999999999</v>
      </c>
      <c r="J38" s="188">
        <v>7.8399999999999997E-2</v>
      </c>
      <c r="K38" s="19"/>
    </row>
    <row r="39" spans="1:11" ht="15" thickBot="1">
      <c r="A39" s="4" t="s">
        <v>26</v>
      </c>
      <c r="B39" s="40">
        <v>1.15E-3</v>
      </c>
      <c r="C39" s="205"/>
      <c r="D39" s="205"/>
      <c r="E39" s="204"/>
      <c r="F39" s="4" t="s">
        <v>26</v>
      </c>
      <c r="G39" s="187">
        <v>0.41860000000000003</v>
      </c>
      <c r="H39" s="188">
        <v>-0.1346</v>
      </c>
      <c r="I39" s="188">
        <v>0.47270000000000001</v>
      </c>
      <c r="J39" s="188">
        <v>8.0500000000000002E-2</v>
      </c>
      <c r="K39" s="19"/>
    </row>
    <row r="40" spans="1:11" ht="15" thickBot="1">
      <c r="A40" s="4" t="s">
        <v>20</v>
      </c>
      <c r="B40" s="40">
        <v>1.1000000000000001E-3</v>
      </c>
      <c r="C40" s="205" t="s">
        <v>15</v>
      </c>
      <c r="D40" s="205"/>
      <c r="E40" s="204">
        <v>332.95</v>
      </c>
      <c r="F40" s="4" t="s">
        <v>20</v>
      </c>
      <c r="G40" s="187">
        <v>0.72489999999999999</v>
      </c>
      <c r="H40" s="188">
        <v>0.18810000000000002</v>
      </c>
      <c r="I40" s="188">
        <v>0.44879999999999998</v>
      </c>
      <c r="J40" s="188">
        <v>8.7999999999999995E-2</v>
      </c>
      <c r="K40" s="19"/>
    </row>
    <row r="41" spans="1:11" ht="15" thickBot="1">
      <c r="A41" s="4" t="s">
        <v>25</v>
      </c>
      <c r="B41" s="40">
        <v>1.1199999999999999E-3</v>
      </c>
      <c r="C41" s="205"/>
      <c r="D41" s="205"/>
      <c r="E41" s="204"/>
      <c r="F41" s="4" t="s">
        <v>25</v>
      </c>
      <c r="G41" s="187">
        <v>0.73809999999999998</v>
      </c>
      <c r="H41" s="188">
        <v>0.19149999999999995</v>
      </c>
      <c r="I41" s="188">
        <v>0.45700000000000002</v>
      </c>
      <c r="J41" s="188">
        <v>8.9599999999999999E-2</v>
      </c>
      <c r="K41" s="19"/>
    </row>
    <row r="42" spans="1:11" ht="15" thickBot="1">
      <c r="A42" s="4" t="s">
        <v>26</v>
      </c>
      <c r="B42" s="40">
        <v>1.15E-3</v>
      </c>
      <c r="C42" s="205"/>
      <c r="D42" s="205"/>
      <c r="E42" s="204"/>
      <c r="F42" s="4" t="s">
        <v>26</v>
      </c>
      <c r="G42" s="187">
        <v>0.75790000000000002</v>
      </c>
      <c r="H42" s="188">
        <v>0.19670000000000001</v>
      </c>
      <c r="I42" s="188">
        <v>0.46920000000000001</v>
      </c>
      <c r="J42" s="188">
        <v>9.1999999999999998E-2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0D7A-90DC-4087-9C9C-D96AC1DF55C2}">
  <dimension ref="A1:AA49"/>
  <sheetViews>
    <sheetView topLeftCell="A29" workbookViewId="0">
      <selection activeCell="A2" sqref="A2:J42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2018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40">
        <v>1.1000000000000001E-3</v>
      </c>
      <c r="C4" s="205"/>
      <c r="D4" s="205" t="s">
        <v>4</v>
      </c>
      <c r="E4" s="204">
        <v>332.95</v>
      </c>
      <c r="F4" s="3" t="s">
        <v>20</v>
      </c>
      <c r="G4" s="187">
        <v>0.72489999999999999</v>
      </c>
      <c r="H4" s="188">
        <v>0.18810000000000002</v>
      </c>
      <c r="I4" s="188">
        <v>0.44879999999999998</v>
      </c>
      <c r="J4" s="188">
        <v>8.7999999999999995E-2</v>
      </c>
      <c r="K4" s="19"/>
      <c r="L4" s="28">
        <v>2018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332.95</v>
      </c>
      <c r="P4" s="23" cm="1">
        <f t="array" aca="1" ref="P4" ca="1">IF(INDIRECT(ADDRESS(ROW()*3-ROW($L$4)-ROW($F$4),COLUMN(G$3)))=0,"",INDIRECT(ADDRESS(ROW()*3-ROW($L$4)-ROW($F$4),COLUMN(G$3))))</f>
        <v>0.72489999999999999</v>
      </c>
      <c r="Q4" s="23" cm="1">
        <f t="array" aca="1" ref="Q4" ca="1">IF(INDIRECT(ADDRESS(ROW()*3-ROW($L$4)-ROW($F$4),COLUMN(H$3)))=0,"",INDIRECT(ADDRESS(ROW()*3-ROW($L$4)-ROW($F$4),COLUMN(H$3))))</f>
        <v>0.18810000000000002</v>
      </c>
      <c r="R4" s="23" cm="1">
        <f t="array" aca="1" ref="R4" ca="1">IF(INDIRECT(ADDRESS(ROW()*3-ROW($L$4)-ROW($F$4),COLUMN(I$3)))=0,"",INDIRECT(ADDRESS(ROW()*3-ROW($L$4)-ROW($F$4),COLUMN(I$3))))</f>
        <v>0.44879999999999998</v>
      </c>
      <c r="S4" s="23" cm="1">
        <f t="array" aca="1" ref="S4" ca="1">IF(INDIRECT(ADDRESS(ROW()*3-ROW($L$4)-ROW($F$4),COLUMN(J$3)))=0,"",INDIRECT(ADDRESS(ROW()*3-ROW($L$4)-ROW($F$4),COLUMN(J$3))))</f>
        <v>8.7999999999999995E-2</v>
      </c>
      <c r="T4" s="68" cm="1">
        <f t="array" aca="1" ref="T4" ca="1">IF(INDIRECT(ADDRESS(ROW()*3-ROW($L$4)-ROW($F$4)+1,COLUMN(G$3)))=0,"",INDIRECT(ADDRESS(ROW()*3-ROW($L$4)-ROW($F$4)+1,COLUMN(G$3))))</f>
        <v>0.73809999999999998</v>
      </c>
      <c r="U4" s="68" cm="1">
        <f t="array" aca="1" ref="U4" ca="1">IF(INDIRECT(ADDRESS(ROW()*3-ROW($L$4)-ROW($F$4)+1,COLUMN(H$3)))=0,"",INDIRECT(ADDRESS(ROW()*3-ROW($L$4)-ROW($F$4)+1,COLUMN(H$3))))</f>
        <v>0.19149999999999995</v>
      </c>
      <c r="V4" s="68" cm="1">
        <f t="array" aca="1" ref="V4" ca="1">IF(INDIRECT(ADDRESS(ROW()*3-ROW($L$4)-ROW($F$4)+1,COLUMN(I$3)))=0,"",INDIRECT(ADDRESS(ROW()*3-ROW($L$4)-ROW($F$4)+1,COLUMN(I$3))))</f>
        <v>0.45700000000000002</v>
      </c>
      <c r="W4" s="68" cm="1">
        <f t="array" aca="1" ref="W4" ca="1">IF(INDIRECT(ADDRESS(ROW()*3-ROW($L$4)-ROW($F$4)+1,COLUMN(J$3)))=0,"",INDIRECT(ADDRESS(ROW()*3-ROW($L$4)-ROW($F$4)+1,COLUMN(J$3))))</f>
        <v>8.9599999999999999E-2</v>
      </c>
      <c r="X4" s="23" cm="1">
        <f t="array" aca="1" ref="X4" ca="1">IF(INDIRECT(ADDRESS(ROW()*3-ROW($L$4)-ROW($F$4),COLUMN(G$3)))=0,"",INDIRECT(ADDRESS(ROW()*3-ROW($L$4)-ROW($F$4)+2,COLUMN(G$3))))</f>
        <v>0.75790000000000002</v>
      </c>
      <c r="Y4" s="23" cm="1">
        <f t="array" aca="1" ref="Y4" ca="1">IF(INDIRECT(ADDRESS(ROW()*3-ROW($L$4)-ROW($F$4),COLUMN(H$3)))=0,"",INDIRECT(ADDRESS(ROW()*3-ROW($L$4)-ROW($F$4)+2,COLUMN(H$3))))</f>
        <v>0.19670000000000001</v>
      </c>
      <c r="Z4" s="23" cm="1">
        <f t="array" aca="1" ref="Z4" ca="1">IF(INDIRECT(ADDRESS(ROW()*3-ROW($L$4)-ROW($F$4),COLUMN(I$3)))=0,"",INDIRECT(ADDRESS(ROW()*3-ROW($L$4)-ROW($F$4)+2,COLUMN(I$3))))</f>
        <v>0.46920000000000001</v>
      </c>
      <c r="AA4" s="23" cm="1">
        <f t="array" aca="1" ref="AA4" ca="1">IF(INDIRECT(ADDRESS(ROW()*3-ROW($L$4)-ROW($F$4),COLUMN(J$3)))=0,"",INDIRECT(ADDRESS(ROW()*3-ROW($L$4)-ROW($F$4)+2,COLUMN(J$3))))</f>
        <v>9.1999999999999998E-2</v>
      </c>
    </row>
    <row r="5" spans="1:27" ht="15" thickBot="1">
      <c r="A5" s="3" t="s">
        <v>21</v>
      </c>
      <c r="B5" s="40">
        <v>1.1199999999999999E-3</v>
      </c>
      <c r="C5" s="205"/>
      <c r="D5" s="205"/>
      <c r="E5" s="204"/>
      <c r="F5" s="3" t="s">
        <v>21</v>
      </c>
      <c r="G5" s="187">
        <v>0.73809999999999998</v>
      </c>
      <c r="H5" s="188">
        <v>0.19149999999999995</v>
      </c>
      <c r="I5" s="188">
        <v>0.45700000000000002</v>
      </c>
      <c r="J5" s="188">
        <v>8.9599999999999999E-2</v>
      </c>
      <c r="K5" s="19"/>
      <c r="L5" s="28">
        <v>2018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347.75</v>
      </c>
      <c r="P5" s="23" cm="1">
        <f t="array" aca="1" ref="P5" ca="1">IF(INDIRECT(ADDRESS(ROW()*3-ROW($L$4)-ROW($F$4),COLUMN(G$3)))=0,"",INDIRECT(ADDRESS(ROW()*3-ROW($L$4)-ROW($F$4),COLUMN(G$3))))</f>
        <v>1.0505</v>
      </c>
      <c r="Q5" s="23" cm="1">
        <f t="array" aca="1" ref="Q5" ca="1">IF(INDIRECT(ADDRESS(ROW()*3-ROW($L$4)-ROW($F$4),COLUMN(H$3)))=0,"",INDIRECT(ADDRESS(ROW()*3-ROW($L$4)-ROW($F$4),COLUMN(H$3))))</f>
        <v>0.6258999999999999</v>
      </c>
      <c r="R5" s="23" cm="1">
        <f t="array" aca="1" ref="R5" ca="1">IF(INDIRECT(ADDRESS(ROW()*3-ROW($L$4)-ROW($F$4),COLUMN(I$3)))=0,"",INDIRECT(ADDRESS(ROW()*3-ROW($L$4)-ROW($F$4),COLUMN(I$3))))</f>
        <v>0.3201</v>
      </c>
      <c r="S5" s="23" cm="1">
        <f t="array" aca="1" ref="S5" ca="1">IF(INDIRECT(ADDRESS(ROW()*3-ROW($L$4)-ROW($F$4),COLUMN(J$3)))=0,"",INDIRECT(ADDRESS(ROW()*3-ROW($L$4)-ROW($F$4),COLUMN(J$3))))</f>
        <v>0.1045</v>
      </c>
      <c r="T5" s="68" cm="1">
        <f t="array" aca="1" ref="T5" ca="1">IF(INDIRECT(ADDRESS(ROW()*3-ROW($L$4)-ROW($F$4)+1,COLUMN(G$3)))=0,"",INDIRECT(ADDRESS(ROW()*3-ROW($L$4)-ROW($F$4)+1,COLUMN(G$3))))</f>
        <v>1.0696000000000001</v>
      </c>
      <c r="U5" s="68" cm="1">
        <f t="array" aca="1" ref="U5" ca="1">IF(INDIRECT(ADDRESS(ROW()*3-ROW($L$4)-ROW($F$4)+1,COLUMN(H$3)))=0,"",INDIRECT(ADDRESS(ROW()*3-ROW($L$4)-ROW($F$4)+1,COLUMN(H$3))))</f>
        <v>0.63729999999999998</v>
      </c>
      <c r="V5" s="68" cm="1">
        <f t="array" aca="1" ref="V5" ca="1">IF(INDIRECT(ADDRESS(ROW()*3-ROW($L$4)-ROW($F$4)+1,COLUMN(I$3)))=0,"",INDIRECT(ADDRESS(ROW()*3-ROW($L$4)-ROW($F$4)+1,COLUMN(I$3))))</f>
        <v>0.32590000000000002</v>
      </c>
      <c r="W5" s="68" cm="1">
        <f t="array" aca="1" ref="W5" ca="1">IF(INDIRECT(ADDRESS(ROW()*3-ROW($L$4)-ROW($F$4)+1,COLUMN(J$3)))=0,"",INDIRECT(ADDRESS(ROW()*3-ROW($L$4)-ROW($F$4)+1,COLUMN(J$3))))</f>
        <v>0.10639999999999999</v>
      </c>
      <c r="X5" s="23" cm="1">
        <f t="array" aca="1" ref="X5" ca="1">IF(INDIRECT(ADDRESS(ROW()*3-ROW($L$4)-ROW($F$4),COLUMN(G$3)))=0,"",INDIRECT(ADDRESS(ROW()*3-ROW($L$4)-ROW($F$4)+2,COLUMN(G$3))))</f>
        <v>1.0983000000000001</v>
      </c>
      <c r="Y5" s="23" cm="1">
        <f t="array" aca="1" ref="Y5" ca="1">IF(INDIRECT(ADDRESS(ROW()*3-ROW($L$4)-ROW($F$4),COLUMN(H$3)))=0,"",INDIRECT(ADDRESS(ROW()*3-ROW($L$4)-ROW($F$4)+2,COLUMN(H$3))))</f>
        <v>0.6543000000000001</v>
      </c>
      <c r="Z5" s="23" cm="1">
        <f t="array" aca="1" ref="Z5" ca="1">IF(INDIRECT(ADDRESS(ROW()*3-ROW($L$4)-ROW($F$4),COLUMN(I$3)))=0,"",INDIRECT(ADDRESS(ROW()*3-ROW($L$4)-ROW($F$4)+2,COLUMN(I$3))))</f>
        <v>0.3347</v>
      </c>
      <c r="AA5" s="23" cm="1">
        <f t="array" aca="1" ref="AA5" ca="1">IF(INDIRECT(ADDRESS(ROW()*3-ROW($L$4)-ROW($F$4),COLUMN(J$3)))=0,"",INDIRECT(ADDRESS(ROW()*3-ROW($L$4)-ROW($F$4)+2,COLUMN(J$3))))</f>
        <v>0.10929999999999999</v>
      </c>
    </row>
    <row r="6" spans="1:27" ht="15" thickBot="1">
      <c r="A6" s="3" t="s">
        <v>22</v>
      </c>
      <c r="B6" s="40">
        <v>1.15E-3</v>
      </c>
      <c r="C6" s="205"/>
      <c r="D6" s="205"/>
      <c r="E6" s="204"/>
      <c r="F6" s="3" t="s">
        <v>22</v>
      </c>
      <c r="G6" s="187">
        <v>0.75790000000000002</v>
      </c>
      <c r="H6" s="188">
        <v>0.19670000000000001</v>
      </c>
      <c r="I6" s="188">
        <v>0.46920000000000001</v>
      </c>
      <c r="J6" s="188">
        <v>9.1999999999999998E-2</v>
      </c>
      <c r="K6" s="19"/>
      <c r="L6" s="28">
        <v>2018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347.88</v>
      </c>
      <c r="P6" s="23" cm="1">
        <f t="array" aca="1" ref="P6" ca="1">IF(INDIRECT(ADDRESS(ROW()*3-ROW($L$4)-ROW($F$4),COLUMN(G$3)))=0,"",INDIRECT(ADDRESS(ROW()*3-ROW($L$4)-ROW($F$4),COLUMN(G$3))))</f>
        <v>1.1253</v>
      </c>
      <c r="Q6" s="23" cm="1">
        <f t="array" aca="1" ref="Q6" ca="1">IF(INDIRECT(ADDRESS(ROW()*3-ROW($L$4)-ROW($F$4),COLUMN(H$3)))=0,"",INDIRECT(ADDRESS(ROW()*3-ROW($L$4)-ROW($F$4),COLUMN(H$3))))</f>
        <v>0.65260000000000007</v>
      </c>
      <c r="R6" s="23" cm="1">
        <f t="array" aca="1" ref="R6" ca="1">IF(INDIRECT(ADDRESS(ROW()*3-ROW($L$4)-ROW($F$4),COLUMN(I$3)))=0,"",INDIRECT(ADDRESS(ROW()*3-ROW($L$4)-ROW($F$4),COLUMN(I$3))))</f>
        <v>0.38569999999999999</v>
      </c>
      <c r="S6" s="23" cm="1">
        <f t="array" aca="1" ref="S6" ca="1">IF(INDIRECT(ADDRESS(ROW()*3-ROW($L$4)-ROW($F$4),COLUMN(J$3)))=0,"",INDIRECT(ADDRESS(ROW()*3-ROW($L$4)-ROW($F$4),COLUMN(J$3))))</f>
        <v>8.6999999999999994E-2</v>
      </c>
      <c r="T6" s="68" cm="1">
        <f t="array" aca="1" ref="T6" ca="1">IF(INDIRECT(ADDRESS(ROW()*3-ROW($L$4)-ROW($F$4)+1,COLUMN(G$3)))=0,"",INDIRECT(ADDRESS(ROW()*3-ROW($L$4)-ROW($F$4)+1,COLUMN(G$3))))</f>
        <v>1.1458999999999999</v>
      </c>
      <c r="U6" s="68" cm="1">
        <f t="array" aca="1" ref="U6" ca="1">IF(INDIRECT(ADDRESS(ROW()*3-ROW($L$4)-ROW($F$4)+1,COLUMN(H$3)))=0,"",INDIRECT(ADDRESS(ROW()*3-ROW($L$4)-ROW($F$4)+1,COLUMN(H$3))))</f>
        <v>0.66459999999999986</v>
      </c>
      <c r="V6" s="68" cm="1">
        <f t="array" aca="1" ref="V6" ca="1">IF(INDIRECT(ADDRESS(ROW()*3-ROW($L$4)-ROW($F$4)+1,COLUMN(I$3)))=0,"",INDIRECT(ADDRESS(ROW()*3-ROW($L$4)-ROW($F$4)+1,COLUMN(I$3))))</f>
        <v>0.39269999999999999</v>
      </c>
      <c r="W6" s="68" cm="1">
        <f t="array" aca="1" ref="W6" ca="1">IF(INDIRECT(ADDRESS(ROW()*3-ROW($L$4)-ROW($F$4)+1,COLUMN(J$3)))=0,"",INDIRECT(ADDRESS(ROW()*3-ROW($L$4)-ROW($F$4)+1,COLUMN(J$3))))</f>
        <v>8.8599999999999998E-2</v>
      </c>
      <c r="X6" s="23" cm="1">
        <f t="array" aca="1" ref="X6" ca="1">IF(INDIRECT(ADDRESS(ROW()*3-ROW($L$4)-ROW($F$4),COLUMN(G$3)))=0,"",INDIRECT(ADDRESS(ROW()*3-ROW($L$4)-ROW($F$4)+2,COLUMN(G$3))))</f>
        <v>1.1700999999999999</v>
      </c>
      <c r="Y6" s="23" cm="1">
        <f t="array" aca="1" ref="Y6" ca="1">IF(INDIRECT(ADDRESS(ROW()*3-ROW($L$4)-ROW($F$4),COLUMN(H$3)))=0,"",INDIRECT(ADDRESS(ROW()*3-ROW($L$4)-ROW($F$4)+2,COLUMN(H$3))))</f>
        <v>0.67869999999999986</v>
      </c>
      <c r="Z6" s="23" cm="1">
        <f t="array" aca="1" ref="Z6" ca="1">IF(INDIRECT(ADDRESS(ROW()*3-ROW($L$4)-ROW($F$4),COLUMN(I$3)))=0,"",INDIRECT(ADDRESS(ROW()*3-ROW($L$4)-ROW($F$4)+2,COLUMN(I$3))))</f>
        <v>0.40100000000000002</v>
      </c>
      <c r="AA6" s="23" cm="1">
        <f t="array" aca="1" ref="AA6" ca="1">IF(INDIRECT(ADDRESS(ROW()*3-ROW($L$4)-ROW($F$4),COLUMN(J$3)))=0,"",INDIRECT(ADDRESS(ROW()*3-ROW($L$4)-ROW($F$4)+2,COLUMN(J$3))))</f>
        <v>9.0399999999999994E-2</v>
      </c>
    </row>
    <row r="7" spans="1:27" ht="15" thickBot="1">
      <c r="A7" s="3" t="s">
        <v>20</v>
      </c>
      <c r="B7" s="40">
        <v>1.1000000000000001E-3</v>
      </c>
      <c r="C7" s="205" t="s">
        <v>4</v>
      </c>
      <c r="D7" s="205" t="s">
        <v>5</v>
      </c>
      <c r="E7" s="204">
        <v>347.75</v>
      </c>
      <c r="F7" s="3" t="s">
        <v>20</v>
      </c>
      <c r="G7" s="187">
        <v>1.0505</v>
      </c>
      <c r="H7" s="188">
        <v>0.6258999999999999</v>
      </c>
      <c r="I7" s="188">
        <v>0.3201</v>
      </c>
      <c r="J7" s="188">
        <v>0.1045</v>
      </c>
      <c r="K7" s="19"/>
      <c r="L7" s="28">
        <v>2018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356.29</v>
      </c>
      <c r="P7" s="23" cm="1">
        <f t="array" aca="1" ref="P7" ca="1">IF(INDIRECT(ADDRESS(ROW()*3-ROW($L$4)-ROW($F$4),COLUMN(G$3)))=0,"",INDIRECT(ADDRESS(ROW()*3-ROW($L$4)-ROW($F$4),COLUMN(G$3))))</f>
        <v>1.323</v>
      </c>
      <c r="Q7" s="23" cm="1">
        <f t="array" aca="1" ref="Q7" ca="1">IF(INDIRECT(ADDRESS(ROW()*3-ROW($L$4)-ROW($F$4),COLUMN(H$3)))=0,"",INDIRECT(ADDRESS(ROW()*3-ROW($L$4)-ROW($F$4),COLUMN(H$3))))</f>
        <v>0.62539999999999996</v>
      </c>
      <c r="R7" s="23" cm="1">
        <f t="array" aca="1" ref="R7" ca="1">IF(INDIRECT(ADDRESS(ROW()*3-ROW($L$4)-ROW($F$4),COLUMN(I$3)))=0,"",INDIRECT(ADDRESS(ROW()*3-ROW($L$4)-ROW($F$4),COLUMN(I$3))))</f>
        <v>0.61599999999999999</v>
      </c>
      <c r="S7" s="23" cm="1">
        <f t="array" aca="1" ref="S7" ca="1">IF(INDIRECT(ADDRESS(ROW()*3-ROW($L$4)-ROW($F$4),COLUMN(J$3)))=0,"",INDIRECT(ADDRESS(ROW()*3-ROW($L$4)-ROW($F$4),COLUMN(J$3))))</f>
        <v>8.1600000000000006E-2</v>
      </c>
      <c r="T7" s="68" cm="1">
        <f t="array" aca="1" ref="T7" ca="1">IF(INDIRECT(ADDRESS(ROW()*3-ROW($L$4)-ROW($F$4)+1,COLUMN(G$3)))=0,"",INDIRECT(ADDRESS(ROW()*3-ROW($L$4)-ROW($F$4)+1,COLUMN(G$3))))</f>
        <v>1.3472</v>
      </c>
      <c r="U7" s="68" cm="1">
        <f t="array" aca="1" ref="U7" ca="1">IF(INDIRECT(ADDRESS(ROW()*3-ROW($L$4)-ROW($F$4)+1,COLUMN(H$3)))=0,"",INDIRECT(ADDRESS(ROW()*3-ROW($L$4)-ROW($F$4)+1,COLUMN(H$3))))</f>
        <v>0.63690000000000002</v>
      </c>
      <c r="V7" s="68" cm="1">
        <f t="array" aca="1" ref="V7" ca="1">IF(INDIRECT(ADDRESS(ROW()*3-ROW($L$4)-ROW($F$4)+1,COLUMN(I$3)))=0,"",INDIRECT(ADDRESS(ROW()*3-ROW($L$4)-ROW($F$4)+1,COLUMN(I$3))))</f>
        <v>0.62729999999999997</v>
      </c>
      <c r="W7" s="68" cm="1">
        <f t="array" aca="1" ref="W7" ca="1">IF(INDIRECT(ADDRESS(ROW()*3-ROW($L$4)-ROW($F$4)+1,COLUMN(J$3)))=0,"",INDIRECT(ADDRESS(ROW()*3-ROW($L$4)-ROW($F$4)+1,COLUMN(J$3))))</f>
        <v>8.3000000000000004E-2</v>
      </c>
      <c r="X7" s="23" cm="1">
        <f t="array" aca="1" ref="X7" ca="1">IF(INDIRECT(ADDRESS(ROW()*3-ROW($L$4)-ROW($F$4),COLUMN(G$3)))=0,"",INDIRECT(ADDRESS(ROW()*3-ROW($L$4)-ROW($F$4)+2,COLUMN(G$3))))</f>
        <v>1.3755999999999999</v>
      </c>
      <c r="Y7" s="23" cm="1">
        <f t="array" aca="1" ref="Y7" ca="1">IF(INDIRECT(ADDRESS(ROW()*3-ROW($L$4)-ROW($F$4),COLUMN(H$3)))=0,"",INDIRECT(ADDRESS(ROW()*3-ROW($L$4)-ROW($F$4)+2,COLUMN(H$3))))</f>
        <v>0.65029999999999999</v>
      </c>
      <c r="Z7" s="23" cm="1">
        <f t="array" aca="1" ref="Z7" ca="1">IF(INDIRECT(ADDRESS(ROW()*3-ROW($L$4)-ROW($F$4),COLUMN(I$3)))=0,"",INDIRECT(ADDRESS(ROW()*3-ROW($L$4)-ROW($F$4)+2,COLUMN(I$3))))</f>
        <v>0.64049999999999996</v>
      </c>
      <c r="AA7" s="23" cm="1">
        <f t="array" aca="1" ref="AA7" ca="1">IF(INDIRECT(ADDRESS(ROW()*3-ROW($L$4)-ROW($F$4),COLUMN(J$3)))=0,"",INDIRECT(ADDRESS(ROW()*3-ROW($L$4)-ROW($F$4)+2,COLUMN(J$3))))</f>
        <v>8.48E-2</v>
      </c>
    </row>
    <row r="8" spans="1:27" ht="15" thickBot="1">
      <c r="A8" s="3" t="s">
        <v>21</v>
      </c>
      <c r="B8" s="40">
        <v>1.1199999999999999E-3</v>
      </c>
      <c r="C8" s="205"/>
      <c r="D8" s="205"/>
      <c r="E8" s="204"/>
      <c r="F8" s="3" t="s">
        <v>21</v>
      </c>
      <c r="G8" s="187">
        <v>1.0696000000000001</v>
      </c>
      <c r="H8" s="188">
        <v>0.63729999999999998</v>
      </c>
      <c r="I8" s="188">
        <v>0.32590000000000002</v>
      </c>
      <c r="J8" s="188">
        <v>0.10639999999999999</v>
      </c>
      <c r="K8" s="19"/>
      <c r="L8" s="28">
        <v>2018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363.31</v>
      </c>
      <c r="P8" s="23" cm="1">
        <f t="array" aca="1" ref="P8" ca="1">IF(INDIRECT(ADDRESS(ROW()*3-ROW($L$4)-ROW($F$4),COLUMN(G$3)))=0,"",INDIRECT(ADDRESS(ROW()*3-ROW($L$4)-ROW($F$4),COLUMN(G$3))))</f>
        <v>1.488</v>
      </c>
      <c r="Q8" s="23" cm="1">
        <f t="array" aca="1" ref="Q8" ca="1">IF(INDIRECT(ADDRESS(ROW()*3-ROW($L$4)-ROW($F$4),COLUMN(H$3)))=0,"",INDIRECT(ADDRESS(ROW()*3-ROW($L$4)-ROW($F$4),COLUMN(H$3))))</f>
        <v>0.62849999999999995</v>
      </c>
      <c r="R8" s="23" cm="1">
        <f t="array" aca="1" ref="R8" ca="1">IF(INDIRECT(ADDRESS(ROW()*3-ROW($L$4)-ROW($F$4),COLUMN(I$3)))=0,"",INDIRECT(ADDRESS(ROW()*3-ROW($L$4)-ROW($F$4),COLUMN(I$3))))</f>
        <v>0.7601</v>
      </c>
      <c r="S8" s="23" cm="1">
        <f t="array" aca="1" ref="S8" ca="1">IF(INDIRECT(ADDRESS(ROW()*3-ROW($L$4)-ROW($F$4),COLUMN(J$3)))=0,"",INDIRECT(ADDRESS(ROW()*3-ROW($L$4)-ROW($F$4),COLUMN(J$3))))</f>
        <v>9.9400000000000002E-2</v>
      </c>
      <c r="T8" s="68" cm="1">
        <f t="array" aca="1" ref="T8" ca="1">IF(INDIRECT(ADDRESS(ROW()*3-ROW($L$4)-ROW($F$4)+1,COLUMN(G$3)))=0,"",INDIRECT(ADDRESS(ROW()*3-ROW($L$4)-ROW($F$4)+1,COLUMN(G$3))))</f>
        <v>1.5152000000000001</v>
      </c>
      <c r="U8" s="68" cm="1">
        <f t="array" aca="1" ref="U8" ca="1">IF(INDIRECT(ADDRESS(ROW()*3-ROW($L$4)-ROW($F$4)+1,COLUMN(H$3)))=0,"",INDIRECT(ADDRESS(ROW()*3-ROW($L$4)-ROW($F$4)+1,COLUMN(H$3))))</f>
        <v>0.64000000000000012</v>
      </c>
      <c r="V8" s="68" cm="1">
        <f t="array" aca="1" ref="V8" ca="1">IF(INDIRECT(ADDRESS(ROW()*3-ROW($L$4)-ROW($F$4)+1,COLUMN(I$3)))=0,"",INDIRECT(ADDRESS(ROW()*3-ROW($L$4)-ROW($F$4)+1,COLUMN(I$3))))</f>
        <v>0.77400000000000002</v>
      </c>
      <c r="W8" s="68" cm="1">
        <f t="array" aca="1" ref="W8" ca="1">IF(INDIRECT(ADDRESS(ROW()*3-ROW($L$4)-ROW($F$4)+1,COLUMN(J$3)))=0,"",INDIRECT(ADDRESS(ROW()*3-ROW($L$4)-ROW($F$4)+1,COLUMN(J$3))))</f>
        <v>0.1012</v>
      </c>
      <c r="X8" s="23" cm="1">
        <f t="array" aca="1" ref="X8" ca="1">IF(INDIRECT(ADDRESS(ROW()*3-ROW($L$4)-ROW($F$4),COLUMN(G$3)))=0,"",INDIRECT(ADDRESS(ROW()*3-ROW($L$4)-ROW($F$4)+2,COLUMN(G$3))))</f>
        <v>1.5471999999999999</v>
      </c>
      <c r="Y8" s="23" cm="1">
        <f t="array" aca="1" ref="Y8" ca="1">IF(INDIRECT(ADDRESS(ROW()*3-ROW($L$4)-ROW($F$4),COLUMN(H$3)))=0,"",INDIRECT(ADDRESS(ROW()*3-ROW($L$4)-ROW($F$4)+2,COLUMN(H$3))))</f>
        <v>0.65349999999999986</v>
      </c>
      <c r="Z8" s="23" cm="1">
        <f t="array" aca="1" ref="Z8" ca="1">IF(INDIRECT(ADDRESS(ROW()*3-ROW($L$4)-ROW($F$4),COLUMN(I$3)))=0,"",INDIRECT(ADDRESS(ROW()*3-ROW($L$4)-ROW($F$4)+2,COLUMN(I$3))))</f>
        <v>0.7903</v>
      </c>
      <c r="AA8" s="23" cm="1">
        <f t="array" aca="1" ref="AA8" ca="1">IF(INDIRECT(ADDRESS(ROW()*3-ROW($L$4)-ROW($F$4),COLUMN(J$3)))=0,"",INDIRECT(ADDRESS(ROW()*3-ROW($L$4)-ROW($F$4)+2,COLUMN(J$3))))</f>
        <v>0.10340000000000001</v>
      </c>
    </row>
    <row r="9" spans="1:27" ht="15" thickBot="1">
      <c r="A9" s="3" t="s">
        <v>22</v>
      </c>
      <c r="B9" s="40">
        <v>1.15E-3</v>
      </c>
      <c r="C9" s="205"/>
      <c r="D9" s="205"/>
      <c r="E9" s="204"/>
      <c r="F9" s="3" t="s">
        <v>22</v>
      </c>
      <c r="G9" s="187">
        <v>1.0983000000000001</v>
      </c>
      <c r="H9" s="188">
        <v>0.6543000000000001</v>
      </c>
      <c r="I9" s="188">
        <v>0.3347</v>
      </c>
      <c r="J9" s="188">
        <v>0.10929999999999999</v>
      </c>
      <c r="K9" s="19"/>
      <c r="L9" s="28">
        <v>2018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391.92</v>
      </c>
      <c r="P9" s="23" cm="1">
        <f t="array" aca="1" ref="P9" ca="1">IF(INDIRECT(ADDRESS(ROW()*3-ROW($L$4)-ROW($F$4),COLUMN(G$3)))=0,"",INDIRECT(ADDRESS(ROW()*3-ROW($L$4)-ROW($F$4),COLUMN(G$3))))</f>
        <v>2.1604000000000001</v>
      </c>
      <c r="Q9" s="23" cm="1">
        <f t="array" aca="1" ref="Q9" ca="1">IF(INDIRECT(ADDRESS(ROW()*3-ROW($L$4)-ROW($F$4),COLUMN(H$3)))=0,"",INDIRECT(ADDRESS(ROW()*3-ROW($L$4)-ROW($F$4),COLUMN(H$3))))</f>
        <v>1.3316999999999999</v>
      </c>
      <c r="R9" s="23" cm="1">
        <f t="array" aca="1" ref="R9" ca="1">IF(INDIRECT(ADDRESS(ROW()*3-ROW($L$4)-ROW($F$4),COLUMN(I$3)))=0,"",INDIRECT(ADDRESS(ROW()*3-ROW($L$4)-ROW($F$4),COLUMN(I$3))))</f>
        <v>0.71660000000000001</v>
      </c>
      <c r="S9" s="23" cm="1">
        <f t="array" aca="1" ref="S9" ca="1">IF(INDIRECT(ADDRESS(ROW()*3-ROW($L$4)-ROW($F$4),COLUMN(J$3)))=0,"",INDIRECT(ADDRESS(ROW()*3-ROW($L$4)-ROW($F$4),COLUMN(J$3))))</f>
        <v>0.11210000000000001</v>
      </c>
      <c r="T9" s="68" cm="1">
        <f t="array" aca="1" ref="T9" ca="1">IF(INDIRECT(ADDRESS(ROW()*3-ROW($L$4)-ROW($F$4)+1,COLUMN(G$3)))=0,"",INDIRECT(ADDRESS(ROW()*3-ROW($L$4)-ROW($F$4)+1,COLUMN(G$3))))</f>
        <v>2.1999</v>
      </c>
      <c r="U9" s="68" cm="1">
        <f t="array" aca="1" ref="U9" ca="1">IF(INDIRECT(ADDRESS(ROW()*3-ROW($L$4)-ROW($F$4)+1,COLUMN(H$3)))=0,"",INDIRECT(ADDRESS(ROW()*3-ROW($L$4)-ROW($F$4)+1,COLUMN(H$3))))</f>
        <v>1.3559999999999999</v>
      </c>
      <c r="V9" s="68" cm="1">
        <f t="array" aca="1" ref="V9" ca="1">IF(INDIRECT(ADDRESS(ROW()*3-ROW($L$4)-ROW($F$4)+1,COLUMN(I$3)))=0,"",INDIRECT(ADDRESS(ROW()*3-ROW($L$4)-ROW($F$4)+1,COLUMN(I$3))))</f>
        <v>0.72970000000000002</v>
      </c>
      <c r="W9" s="68" cm="1">
        <f t="array" aca="1" ref="W9" ca="1">IF(INDIRECT(ADDRESS(ROW()*3-ROW($L$4)-ROW($F$4)+1,COLUMN(J$3)))=0,"",INDIRECT(ADDRESS(ROW()*3-ROW($L$4)-ROW($F$4)+1,COLUMN(J$3))))</f>
        <v>0.1142</v>
      </c>
      <c r="X9" s="23" cm="1">
        <f t="array" aca="1" ref="X9" ca="1">IF(INDIRECT(ADDRESS(ROW()*3-ROW($L$4)-ROW($F$4),COLUMN(G$3)))=0,"",INDIRECT(ADDRESS(ROW()*3-ROW($L$4)-ROW($F$4)+2,COLUMN(G$3))))</f>
        <v>2.2463000000000002</v>
      </c>
      <c r="Y9" s="23" cm="1">
        <f t="array" aca="1" ref="Y9" ca="1">IF(INDIRECT(ADDRESS(ROW()*3-ROW($L$4)-ROW($F$4),COLUMN(H$3)))=0,"",INDIRECT(ADDRESS(ROW()*3-ROW($L$4)-ROW($F$4)+2,COLUMN(H$3))))</f>
        <v>1.3846000000000003</v>
      </c>
      <c r="Z9" s="23" cm="1">
        <f t="array" aca="1" ref="Z9" ca="1">IF(INDIRECT(ADDRESS(ROW()*3-ROW($L$4)-ROW($F$4),COLUMN(I$3)))=0,"",INDIRECT(ADDRESS(ROW()*3-ROW($L$4)-ROW($F$4)+2,COLUMN(I$3))))</f>
        <v>0.74509999999999998</v>
      </c>
      <c r="AA9" s="23" cm="1">
        <f t="array" aca="1" ref="AA9" ca="1">IF(INDIRECT(ADDRESS(ROW()*3-ROW($L$4)-ROW($F$4),COLUMN(J$3)))=0,"",INDIRECT(ADDRESS(ROW()*3-ROW($L$4)-ROW($F$4)+2,COLUMN(J$3))))</f>
        <v>0.1166</v>
      </c>
    </row>
    <row r="10" spans="1:27" ht="15" thickBot="1">
      <c r="A10" s="3" t="s">
        <v>20</v>
      </c>
      <c r="B10" s="41">
        <v>2.3503E-4</v>
      </c>
      <c r="C10" s="205" t="s">
        <v>5</v>
      </c>
      <c r="D10" s="205" t="s">
        <v>6</v>
      </c>
      <c r="E10" s="204">
        <v>347.88</v>
      </c>
      <c r="F10" s="3" t="s">
        <v>20</v>
      </c>
      <c r="G10" s="187">
        <v>1.1253</v>
      </c>
      <c r="H10" s="188">
        <v>0.65260000000000007</v>
      </c>
      <c r="I10" s="188">
        <v>0.38569999999999999</v>
      </c>
      <c r="J10" s="188">
        <v>8.6999999999999994E-2</v>
      </c>
      <c r="K10" s="19"/>
      <c r="L10" s="28">
        <v>2018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394.42</v>
      </c>
      <c r="P10" s="23" cm="1">
        <f t="array" aca="1" ref="P10" ca="1">IF(INDIRECT(ADDRESS(ROW()*3-ROW($L$4)-ROW($F$4),COLUMN(G$3)))=0,"",INDIRECT(ADDRESS(ROW()*3-ROW($L$4)-ROW($F$4),COLUMN(G$3))))</f>
        <v>2.2191999999999998</v>
      </c>
      <c r="Q10" s="23" cm="1">
        <f t="array" aca="1" ref="Q10" ca="1">IF(INDIRECT(ADDRESS(ROW()*3-ROW($L$4)-ROW($F$4),COLUMN(H$3)))=0,"",INDIRECT(ADDRESS(ROW()*3-ROW($L$4)-ROW($F$4),COLUMN(H$3))))</f>
        <v>1.5305</v>
      </c>
      <c r="R10" s="23" cm="1">
        <f t="array" aca="1" ref="R10" ca="1">IF(INDIRECT(ADDRESS(ROW()*3-ROW($L$4)-ROW($F$4),COLUMN(I$3)))=0,"",INDIRECT(ADDRESS(ROW()*3-ROW($L$4)-ROW($F$4),COLUMN(I$3))))</f>
        <v>0.58289999999999997</v>
      </c>
      <c r="S10" s="23" cm="1">
        <f t="array" aca="1" ref="S10" ca="1">IF(INDIRECT(ADDRESS(ROW()*3-ROW($L$4)-ROW($F$4),COLUMN(J$3)))=0,"",INDIRECT(ADDRESS(ROW()*3-ROW($L$4)-ROW($F$4),COLUMN(J$3))))</f>
        <v>0.10580000000000001</v>
      </c>
      <c r="T10" s="68" cm="1">
        <f t="array" aca="1" ref="T10" ca="1">IF(INDIRECT(ADDRESS(ROW()*3-ROW($L$4)-ROW($F$4)+1,COLUMN(G$3)))=0,"",INDIRECT(ADDRESS(ROW()*3-ROW($L$4)-ROW($F$4)+1,COLUMN(G$3))))</f>
        <v>2.2597999999999998</v>
      </c>
      <c r="U10" s="68" cm="1">
        <f t="array" aca="1" ref="U10" ca="1">IF(INDIRECT(ADDRESS(ROW()*3-ROW($L$4)-ROW($F$4)+1,COLUMN(H$3)))=0,"",INDIRECT(ADDRESS(ROW()*3-ROW($L$4)-ROW($F$4)+1,COLUMN(H$3))))</f>
        <v>1.5585999999999998</v>
      </c>
      <c r="V10" s="68" cm="1">
        <f t="array" aca="1" ref="V10" ca="1">IF(INDIRECT(ADDRESS(ROW()*3-ROW($L$4)-ROW($F$4)+1,COLUMN(I$3)))=0,"",INDIRECT(ADDRESS(ROW()*3-ROW($L$4)-ROW($F$4)+1,COLUMN(I$3))))</f>
        <v>0.59350000000000003</v>
      </c>
      <c r="W10" s="68" cm="1">
        <f t="array" aca="1" ref="W10" ca="1">IF(INDIRECT(ADDRESS(ROW()*3-ROW($L$4)-ROW($F$4)+1,COLUMN(J$3)))=0,"",INDIRECT(ADDRESS(ROW()*3-ROW($L$4)-ROW($F$4)+1,COLUMN(J$3))))</f>
        <v>0.1077</v>
      </c>
      <c r="X10" s="23" cm="1">
        <f t="array" aca="1" ref="X10" ca="1">IF(INDIRECT(ADDRESS(ROW()*3-ROW($L$4)-ROW($F$4),COLUMN(G$3)))=0,"",INDIRECT(ADDRESS(ROW()*3-ROW($L$4)-ROW($F$4)+2,COLUMN(G$3))))</f>
        <v>2.3073999999999999</v>
      </c>
      <c r="Y10" s="23" cm="1">
        <f t="array" aca="1" ref="Y10" ca="1">IF(INDIRECT(ADDRESS(ROW()*3-ROW($L$4)-ROW($F$4),COLUMN(H$3)))=0,"",INDIRECT(ADDRESS(ROW()*3-ROW($L$4)-ROW($F$4)+2,COLUMN(H$3))))</f>
        <v>1.5912999999999997</v>
      </c>
      <c r="Z10" s="23" cm="1">
        <f t="array" aca="1" ref="Z10" ca="1">IF(INDIRECT(ADDRESS(ROW()*3-ROW($L$4)-ROW($F$4),COLUMN(I$3)))=0,"",INDIRECT(ADDRESS(ROW()*3-ROW($L$4)-ROW($F$4)+2,COLUMN(I$3))))</f>
        <v>0.60609999999999997</v>
      </c>
      <c r="AA10" s="23" cm="1">
        <f t="array" aca="1" ref="AA10" ca="1">IF(INDIRECT(ADDRESS(ROW()*3-ROW($L$4)-ROW($F$4),COLUMN(J$3)))=0,"",INDIRECT(ADDRESS(ROW()*3-ROW($L$4)-ROW($F$4)+2,COLUMN(J$3))))</f>
        <v>0.11</v>
      </c>
    </row>
    <row r="11" spans="1:27" ht="15" thickBot="1">
      <c r="A11" s="3" t="s">
        <v>21</v>
      </c>
      <c r="B11" s="41">
        <v>2.3933E-4</v>
      </c>
      <c r="C11" s="205"/>
      <c r="D11" s="205"/>
      <c r="E11" s="204"/>
      <c r="F11" s="3" t="s">
        <v>21</v>
      </c>
      <c r="G11" s="187">
        <v>1.1458999999999999</v>
      </c>
      <c r="H11" s="188">
        <v>0.66459999999999986</v>
      </c>
      <c r="I11" s="188">
        <v>0.39269999999999999</v>
      </c>
      <c r="J11" s="188">
        <v>8.8599999999999998E-2</v>
      </c>
      <c r="K11" s="19"/>
      <c r="L11" s="28">
        <v>2018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409.36</v>
      </c>
      <c r="P11" s="23" cm="1">
        <f t="array" aca="1" ref="P11" ca="1">IF(INDIRECT(ADDRESS(ROW()*3-ROW($L$4)-ROW($F$4),COLUMN(G$3)))=0,"",INDIRECT(ADDRESS(ROW()*3-ROW($L$4)-ROW($F$4),COLUMN(G$3))))</f>
        <v>2.6149</v>
      </c>
      <c r="Q11" s="23" cm="1">
        <f t="array" aca="1" ref="Q11" ca="1">IF(INDIRECT(ADDRESS(ROW()*3-ROW($L$4)-ROW($F$4),COLUMN(H$3)))=0,"",INDIRECT(ADDRESS(ROW()*3-ROW($L$4)-ROW($F$4),COLUMN(H$3))))</f>
        <v>1.9793000000000003</v>
      </c>
      <c r="R11" s="23" cm="1">
        <f t="array" aca="1" ref="R11" ca="1">IF(INDIRECT(ADDRESS(ROW()*3-ROW($L$4)-ROW($F$4),COLUMN(I$3)))=0,"",INDIRECT(ADDRESS(ROW()*3-ROW($L$4)-ROW($F$4),COLUMN(I$3))))</f>
        <v>0.53420000000000001</v>
      </c>
      <c r="S11" s="23" cm="1">
        <f t="array" aca="1" ref="S11" ca="1">IF(INDIRECT(ADDRESS(ROW()*3-ROW($L$4)-ROW($F$4),COLUMN(J$3)))=0,"",INDIRECT(ADDRESS(ROW()*3-ROW($L$4)-ROW($F$4),COLUMN(J$3))))</f>
        <v>0.1014</v>
      </c>
      <c r="T11" s="68" cm="1">
        <f t="array" aca="1" ref="T11" ca="1">IF(INDIRECT(ADDRESS(ROW()*3-ROW($L$4)-ROW($F$4)+1,COLUMN(G$3)))=0,"",INDIRECT(ADDRESS(ROW()*3-ROW($L$4)-ROW($F$4)+1,COLUMN(G$3))))</f>
        <v>2.7307999999999999</v>
      </c>
      <c r="U11" s="68" cm="1">
        <f t="array" aca="1" ref="U11" ca="1">IF(INDIRECT(ADDRESS(ROW()*3-ROW($L$4)-ROW($F$4)+1,COLUMN(H$3)))=0,"",INDIRECT(ADDRESS(ROW()*3-ROW($L$4)-ROW($F$4)+1,COLUMN(H$3))))</f>
        <v>2.0669999999999997</v>
      </c>
      <c r="V11" s="68" cm="1">
        <f t="array" aca="1" ref="V11" ca="1">IF(INDIRECT(ADDRESS(ROW()*3-ROW($L$4)-ROW($F$4)+1,COLUMN(I$3)))=0,"",INDIRECT(ADDRESS(ROW()*3-ROW($L$4)-ROW($F$4)+1,COLUMN(I$3))))</f>
        <v>0.55789999999999995</v>
      </c>
      <c r="W11" s="68" cm="1">
        <f t="array" aca="1" ref="W11" ca="1">IF(INDIRECT(ADDRESS(ROW()*3-ROW($L$4)-ROW($F$4)+1,COLUMN(J$3)))=0,"",INDIRECT(ADDRESS(ROW()*3-ROW($L$4)-ROW($F$4)+1,COLUMN(J$3))))</f>
        <v>0.10589999999999999</v>
      </c>
      <c r="X11" s="23" cm="1">
        <f t="array" aca="1" ref="X11" ca="1">IF(INDIRECT(ADDRESS(ROW()*3-ROW($L$4)-ROW($F$4),COLUMN(G$3)))=0,"",INDIRECT(ADDRESS(ROW()*3-ROW($L$4)-ROW($F$4)+2,COLUMN(G$3))))</f>
        <v>2.7949000000000002</v>
      </c>
      <c r="Y11" s="23" cm="1">
        <f t="array" aca="1" ref="Y11" ca="1">IF(INDIRECT(ADDRESS(ROW()*3-ROW($L$4)-ROW($F$4),COLUMN(H$3)))=0,"",INDIRECT(ADDRESS(ROW()*3-ROW($L$4)-ROW($F$4)+2,COLUMN(H$3))))</f>
        <v>2.1156000000000001</v>
      </c>
      <c r="Z11" s="23" cm="1">
        <f t="array" aca="1" ref="Z11" ca="1">IF(INDIRECT(ADDRESS(ROW()*3-ROW($L$4)-ROW($F$4),COLUMN(I$3)))=0,"",INDIRECT(ADDRESS(ROW()*3-ROW($L$4)-ROW($F$4)+2,COLUMN(I$3))))</f>
        <v>0.57089999999999996</v>
      </c>
      <c r="AA11" s="23" cm="1">
        <f t="array" aca="1" ref="AA11" ca="1">IF(INDIRECT(ADDRESS(ROW()*3-ROW($L$4)-ROW($F$4),COLUMN(J$3)))=0,"",INDIRECT(ADDRESS(ROW()*3-ROW($L$4)-ROW($F$4)+2,COLUMN(J$3))))</f>
        <v>0.1084</v>
      </c>
    </row>
    <row r="12" spans="1:27" ht="15" thickBot="1">
      <c r="A12" s="3" t="s">
        <v>22</v>
      </c>
      <c r="B12" s="41">
        <v>2.4437999999999999E-4</v>
      </c>
      <c r="C12" s="205"/>
      <c r="D12" s="205"/>
      <c r="E12" s="204"/>
      <c r="F12" s="3" t="s">
        <v>22</v>
      </c>
      <c r="G12" s="187">
        <v>1.1700999999999999</v>
      </c>
      <c r="H12" s="188">
        <v>0.67869999999999986</v>
      </c>
      <c r="I12" s="188">
        <v>0.40100000000000002</v>
      </c>
      <c r="J12" s="188">
        <v>9.0399999999999994E-2</v>
      </c>
      <c r="K12" s="19"/>
      <c r="L12" s="28">
        <v>2018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460.37</v>
      </c>
      <c r="P12" s="23" cm="1">
        <f t="array" aca="1" ref="P12" ca="1">IF(INDIRECT(ADDRESS(ROW()*3-ROW($L$4)-ROW($F$4),COLUMN(G$3)))=0,"",INDIRECT(ADDRESS(ROW()*3-ROW($L$4)-ROW($F$4),COLUMN(G$3))))</f>
        <v>3.8346</v>
      </c>
      <c r="Q12" s="23" cm="1">
        <f t="array" aca="1" ref="Q12" ca="1">IF(INDIRECT(ADDRESS(ROW()*3-ROW($L$4)-ROW($F$4),COLUMN(H$3)))=0,"",INDIRECT(ADDRESS(ROW()*3-ROW($L$4)-ROW($F$4),COLUMN(H$3))))</f>
        <v>3.0058000000000002</v>
      </c>
      <c r="R12" s="23" cm="1">
        <f t="array" aca="1" ref="R12" ca="1">IF(INDIRECT(ADDRESS(ROW()*3-ROW($L$4)-ROW($F$4),COLUMN(I$3)))=0,"",INDIRECT(ADDRESS(ROW()*3-ROW($L$4)-ROW($F$4),COLUMN(I$3))))</f>
        <v>0.69269999999999998</v>
      </c>
      <c r="S12" s="23" cm="1">
        <f t="array" aca="1" ref="S12" ca="1">IF(INDIRECT(ADDRESS(ROW()*3-ROW($L$4)-ROW($F$4),COLUMN(J$3)))=0,"",INDIRECT(ADDRESS(ROW()*3-ROW($L$4)-ROW($F$4),COLUMN(J$3))))</f>
        <v>0.1361</v>
      </c>
      <c r="T12" s="68" cm="1">
        <f t="array" aca="1" ref="T12" ca="1">IF(INDIRECT(ADDRESS(ROW()*3-ROW($L$4)-ROW($F$4)+1,COLUMN(G$3)))=0,"",INDIRECT(ADDRESS(ROW()*3-ROW($L$4)-ROW($F$4)+1,COLUMN(G$3))))</f>
        <v>4.0045999999999999</v>
      </c>
      <c r="U12" s="68" cm="1">
        <f t="array" aca="1" ref="U12" ca="1">IF(INDIRECT(ADDRESS(ROW()*3-ROW($L$4)-ROW($F$4)+1,COLUMN(H$3)))=0,"",INDIRECT(ADDRESS(ROW()*3-ROW($L$4)-ROW($F$4)+1,COLUMN(H$3))))</f>
        <v>3.1391</v>
      </c>
      <c r="V12" s="68" cm="1">
        <f t="array" aca="1" ref="V12" ca="1">IF(INDIRECT(ADDRESS(ROW()*3-ROW($L$4)-ROW($F$4)+1,COLUMN(I$3)))=0,"",INDIRECT(ADDRESS(ROW()*3-ROW($L$4)-ROW($F$4)+1,COLUMN(I$3))))</f>
        <v>0.72340000000000004</v>
      </c>
      <c r="W12" s="68" cm="1">
        <f t="array" aca="1" ref="W12" ca="1">IF(INDIRECT(ADDRESS(ROW()*3-ROW($L$4)-ROW($F$4)+1,COLUMN(J$3)))=0,"",INDIRECT(ADDRESS(ROW()*3-ROW($L$4)-ROW($F$4)+1,COLUMN(J$3))))</f>
        <v>0.1421</v>
      </c>
      <c r="X12" s="23" cm="1">
        <f t="array" aca="1" ref="X12" ca="1">IF(INDIRECT(ADDRESS(ROW()*3-ROW($L$4)-ROW($F$4),COLUMN(G$3)))=0,"",INDIRECT(ADDRESS(ROW()*3-ROW($L$4)-ROW($F$4)+2,COLUMN(G$3))))</f>
        <v>4.0986000000000002</v>
      </c>
      <c r="Y12" s="23" cm="1">
        <f t="array" aca="1" ref="Y12" ca="1">IF(INDIRECT(ADDRESS(ROW()*3-ROW($L$4)-ROW($F$4),COLUMN(H$3)))=0,"",INDIRECT(ADDRESS(ROW()*3-ROW($L$4)-ROW($F$4)+2,COLUMN(H$3))))</f>
        <v>3.2128000000000001</v>
      </c>
      <c r="Z12" s="23" cm="1">
        <f t="array" aca="1" ref="Z12" ca="1">IF(INDIRECT(ADDRESS(ROW()*3-ROW($L$4)-ROW($F$4),COLUMN(I$3)))=0,"",INDIRECT(ADDRESS(ROW()*3-ROW($L$4)-ROW($F$4)+2,COLUMN(I$3))))</f>
        <v>0.74039999999999995</v>
      </c>
      <c r="AA12" s="23" cm="1">
        <f t="array" aca="1" ref="AA12" ca="1">IF(INDIRECT(ADDRESS(ROW()*3-ROW($L$4)-ROW($F$4),COLUMN(J$3)))=0,"",INDIRECT(ADDRESS(ROW()*3-ROW($L$4)-ROW($F$4)+2,COLUMN(J$3))))</f>
        <v>0.1454</v>
      </c>
    </row>
    <row r="13" spans="1:27" ht="15" thickBot="1">
      <c r="A13" s="3" t="s">
        <v>23</v>
      </c>
      <c r="B13" s="41">
        <v>2.3503E-4</v>
      </c>
      <c r="C13" s="205" t="s">
        <v>6</v>
      </c>
      <c r="D13" s="205" t="s">
        <v>7</v>
      </c>
      <c r="E13" s="204">
        <v>356.29</v>
      </c>
      <c r="F13" s="3" t="s">
        <v>23</v>
      </c>
      <c r="G13" s="187">
        <v>1.323</v>
      </c>
      <c r="H13" s="188">
        <v>0.62539999999999996</v>
      </c>
      <c r="I13" s="188">
        <v>0.61599999999999999</v>
      </c>
      <c r="J13" s="188">
        <v>8.1600000000000006E-2</v>
      </c>
      <c r="K13" s="19"/>
      <c r="L13" s="28">
        <v>2018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455.47</v>
      </c>
      <c r="P13" s="23" cm="1">
        <f t="array" aca="1" ref="P13" ca="1">IF(INDIRECT(ADDRESS(ROW()*3-ROW($L$4)-ROW($F$4),COLUMN(G$3)))=0,"",INDIRECT(ADDRESS(ROW()*3-ROW($L$4)-ROW($F$4),COLUMN(G$3))))</f>
        <v>3.7174</v>
      </c>
      <c r="Q13" s="23" cm="1">
        <f t="array" aca="1" ref="Q13" ca="1">IF(INDIRECT(ADDRESS(ROW()*3-ROW($L$4)-ROW($F$4),COLUMN(H$3)))=0,"",INDIRECT(ADDRESS(ROW()*3-ROW($L$4)-ROW($F$4),COLUMN(H$3))))</f>
        <v>2.7319999999999998</v>
      </c>
      <c r="R13" s="23" cm="1">
        <f t="array" aca="1" ref="R13" ca="1">IF(INDIRECT(ADDRESS(ROW()*3-ROW($L$4)-ROW($F$4),COLUMN(I$3)))=0,"",INDIRECT(ADDRESS(ROW()*3-ROW($L$4)-ROW($F$4),COLUMN(I$3))))</f>
        <v>0.86939999999999995</v>
      </c>
      <c r="S13" s="23" cm="1">
        <f t="array" aca="1" ref="S13" ca="1">IF(INDIRECT(ADDRESS(ROW()*3-ROW($L$4)-ROW($F$4),COLUMN(J$3)))=0,"",INDIRECT(ADDRESS(ROW()*3-ROW($L$4)-ROW($F$4),COLUMN(J$3))))</f>
        <v>0.11600000000000001</v>
      </c>
      <c r="T13" s="68" cm="1">
        <f t="array" aca="1" ref="T13" ca="1">IF(INDIRECT(ADDRESS(ROW()*3-ROW($L$4)-ROW($F$4)+1,COLUMN(G$3)))=0,"",INDIRECT(ADDRESS(ROW()*3-ROW($L$4)-ROW($F$4)+1,COLUMN(G$3))))</f>
        <v>3.8822000000000001</v>
      </c>
      <c r="U13" s="68" cm="1">
        <f t="array" aca="1" ref="U13" ca="1">IF(INDIRECT(ADDRESS(ROW()*3-ROW($L$4)-ROW($F$4)+1,COLUMN(H$3)))=0,"",INDIRECT(ADDRESS(ROW()*3-ROW($L$4)-ROW($F$4)+1,COLUMN(H$3))))</f>
        <v>2.8531999999999997</v>
      </c>
      <c r="V13" s="68" cm="1">
        <f t="array" aca="1" ref="V13" ca="1">IF(INDIRECT(ADDRESS(ROW()*3-ROW($L$4)-ROW($F$4)+1,COLUMN(I$3)))=0,"",INDIRECT(ADDRESS(ROW()*3-ROW($L$4)-ROW($F$4)+1,COLUMN(I$3))))</f>
        <v>0.90790000000000004</v>
      </c>
      <c r="W13" s="68" cm="1">
        <f t="array" aca="1" ref="W13" ca="1">IF(INDIRECT(ADDRESS(ROW()*3-ROW($L$4)-ROW($F$4)+1,COLUMN(J$3)))=0,"",INDIRECT(ADDRESS(ROW()*3-ROW($L$4)-ROW($F$4)+1,COLUMN(J$3))))</f>
        <v>0.1211</v>
      </c>
      <c r="X13" s="23" cm="1">
        <f t="array" aca="1" ref="X13" ca="1">IF(INDIRECT(ADDRESS(ROW()*3-ROW($L$4)-ROW($F$4),COLUMN(G$3)))=0,"",INDIRECT(ADDRESS(ROW()*3-ROW($L$4)-ROW($F$4)+2,COLUMN(G$3))))</f>
        <v>3.9733000000000001</v>
      </c>
      <c r="Y13" s="23" cm="1">
        <f t="array" aca="1" ref="Y13" ca="1">IF(INDIRECT(ADDRESS(ROW()*3-ROW($L$4)-ROW($F$4),COLUMN(H$3)))=0,"",INDIRECT(ADDRESS(ROW()*3-ROW($L$4)-ROW($F$4)+2,COLUMN(H$3))))</f>
        <v>2.92</v>
      </c>
      <c r="Z13" s="23" cm="1">
        <f t="array" aca="1" ref="Z13" ca="1">IF(INDIRECT(ADDRESS(ROW()*3-ROW($L$4)-ROW($F$4),COLUMN(I$3)))=0,"",INDIRECT(ADDRESS(ROW()*3-ROW($L$4)-ROW($F$4)+2,COLUMN(I$3))))</f>
        <v>0.92930000000000001</v>
      </c>
      <c r="AA13" s="23" cm="1">
        <f t="array" aca="1" ref="AA13" ca="1">IF(INDIRECT(ADDRESS(ROW()*3-ROW($L$4)-ROW($F$4),COLUMN(J$3)))=0,"",INDIRECT(ADDRESS(ROW()*3-ROW($L$4)-ROW($F$4)+2,COLUMN(J$3))))</f>
        <v>0.124</v>
      </c>
    </row>
    <row r="14" spans="1:27" ht="15" thickBot="1">
      <c r="A14" s="3" t="s">
        <v>21</v>
      </c>
      <c r="B14" s="41">
        <v>2.3933E-4</v>
      </c>
      <c r="C14" s="205"/>
      <c r="D14" s="205"/>
      <c r="E14" s="204"/>
      <c r="F14" s="3" t="s">
        <v>21</v>
      </c>
      <c r="G14" s="187">
        <v>1.3472</v>
      </c>
      <c r="H14" s="188">
        <v>0.63690000000000002</v>
      </c>
      <c r="I14" s="188">
        <v>0.62729999999999997</v>
      </c>
      <c r="J14" s="188">
        <v>8.3000000000000004E-2</v>
      </c>
      <c r="K14" s="19"/>
      <c r="L14" s="28">
        <v>2018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484.29</v>
      </c>
      <c r="P14" s="23" cm="1">
        <f t="array" aca="1" ref="P14" ca="1">IF(INDIRECT(ADDRESS(ROW()*3-ROW($L$4)-ROW($F$4),COLUMN(G$3)))=0,"",INDIRECT(ADDRESS(ROW()*3-ROW($L$4)-ROW($F$4),COLUMN(G$3))))</f>
        <v>4.4066000000000001</v>
      </c>
      <c r="Q14" s="23" cm="1">
        <f t="array" aca="1" ref="Q14" ca="1">IF(INDIRECT(ADDRESS(ROW()*3-ROW($L$4)-ROW($F$4),COLUMN(H$3)))=0,"",INDIRECT(ADDRESS(ROW()*3-ROW($L$4)-ROW($F$4),COLUMN(H$3))))</f>
        <v>2.8361999999999998</v>
      </c>
      <c r="R14" s="23" cm="1">
        <f t="array" aca="1" ref="R14" ca="1">IF(INDIRECT(ADDRESS(ROW()*3-ROW($L$4)-ROW($F$4),COLUMN(I$3)))=0,"",INDIRECT(ADDRESS(ROW()*3-ROW($L$4)-ROW($F$4),COLUMN(I$3))))</f>
        <v>1.4449000000000001</v>
      </c>
      <c r="S14" s="23" cm="1">
        <f t="array" aca="1" ref="S14" ca="1">IF(INDIRECT(ADDRESS(ROW()*3-ROW($L$4)-ROW($F$4),COLUMN(J$3)))=0,"",INDIRECT(ADDRESS(ROW()*3-ROW($L$4)-ROW($F$4),COLUMN(J$3))))</f>
        <v>0.1255</v>
      </c>
      <c r="T14" s="68" cm="1">
        <f t="array" aca="1" ref="T14" ca="1">IF(INDIRECT(ADDRESS(ROW()*3-ROW($L$4)-ROW($F$4)+1,COLUMN(G$3)))=0,"",INDIRECT(ADDRESS(ROW()*3-ROW($L$4)-ROW($F$4)+1,COLUMN(G$3))))</f>
        <v>4.6018999999999997</v>
      </c>
      <c r="U14" s="68" cm="1">
        <f t="array" aca="1" ref="U14" ca="1">IF(INDIRECT(ADDRESS(ROW()*3-ROW($L$4)-ROW($F$4)+1,COLUMN(H$3)))=0,"",INDIRECT(ADDRESS(ROW()*3-ROW($L$4)-ROW($F$4)+1,COLUMN(H$3))))</f>
        <v>2.9617999999999998</v>
      </c>
      <c r="V14" s="68" cm="1">
        <f t="array" aca="1" ref="V14" ca="1">IF(INDIRECT(ADDRESS(ROW()*3-ROW($L$4)-ROW($F$4)+1,COLUMN(I$3)))=0,"",INDIRECT(ADDRESS(ROW()*3-ROW($L$4)-ROW($F$4)+1,COLUMN(I$3))))</f>
        <v>1.5089999999999999</v>
      </c>
      <c r="W14" s="68" cm="1">
        <f t="array" aca="1" ref="W14" ca="1">IF(INDIRECT(ADDRESS(ROW()*3-ROW($L$4)-ROW($F$4)+1,COLUMN(J$3)))=0,"",INDIRECT(ADDRESS(ROW()*3-ROW($L$4)-ROW($F$4)+1,COLUMN(J$3))))</f>
        <v>0.13109999999999999</v>
      </c>
      <c r="X14" s="23" cm="1">
        <f t="array" aca="1" ref="X14" ca="1">IF(INDIRECT(ADDRESS(ROW()*3-ROW($L$4)-ROW($F$4),COLUMN(G$3)))=0,"",INDIRECT(ADDRESS(ROW()*3-ROW($L$4)-ROW($F$4)+2,COLUMN(G$3))))</f>
        <v>4.7099000000000002</v>
      </c>
      <c r="Y14" s="23" cm="1">
        <f t="array" aca="1" ref="Y14" ca="1">IF(INDIRECT(ADDRESS(ROW()*3-ROW($L$4)-ROW($F$4),COLUMN(H$3)))=0,"",INDIRECT(ADDRESS(ROW()*3-ROW($L$4)-ROW($F$4)+2,COLUMN(H$3))))</f>
        <v>3.0313000000000003</v>
      </c>
      <c r="Z14" s="23" cm="1">
        <f t="array" aca="1" ref="Z14" ca="1">IF(INDIRECT(ADDRESS(ROW()*3-ROW($L$4)-ROW($F$4),COLUMN(I$3)))=0,"",INDIRECT(ADDRESS(ROW()*3-ROW($L$4)-ROW($F$4)+2,COLUMN(I$3))))</f>
        <v>1.5444</v>
      </c>
      <c r="AA14" s="23" cm="1">
        <f t="array" aca="1" ref="AA14" ca="1">IF(INDIRECT(ADDRESS(ROW()*3-ROW($L$4)-ROW($F$4),COLUMN(J$3)))=0,"",INDIRECT(ADDRESS(ROW()*3-ROW($L$4)-ROW($F$4)+2,COLUMN(J$3))))</f>
        <v>0.13420000000000001</v>
      </c>
    </row>
    <row r="15" spans="1:27" ht="15" thickBot="1">
      <c r="A15" s="3" t="s">
        <v>22</v>
      </c>
      <c r="B15" s="41">
        <v>2.4437999999999999E-4</v>
      </c>
      <c r="C15" s="205"/>
      <c r="D15" s="205"/>
      <c r="E15" s="204"/>
      <c r="F15" s="3" t="s">
        <v>22</v>
      </c>
      <c r="G15" s="187">
        <v>1.3755999999999999</v>
      </c>
      <c r="H15" s="188">
        <v>0.65029999999999999</v>
      </c>
      <c r="I15" s="188">
        <v>0.64049999999999996</v>
      </c>
      <c r="J15" s="188">
        <v>8.48E-2</v>
      </c>
      <c r="K15" s="19"/>
      <c r="L15" s="28">
        <v>2018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505.47</v>
      </c>
      <c r="P15" s="23" cm="1">
        <f t="array" aca="1" ref="P15" ca="1">IF(INDIRECT(ADDRESS(ROW()*3-ROW($L$4)-ROW($F$4),COLUMN(G$3)))=0,"",INDIRECT(ADDRESS(ROW()*3-ROW($L$4)-ROW($F$4),COLUMN(G$3))))</f>
        <v>4.9130000000000003</v>
      </c>
      <c r="Q15" s="23" cm="1">
        <f t="array" aca="1" ref="Q15" ca="1">IF(INDIRECT(ADDRESS(ROW()*3-ROW($L$4)-ROW($F$4),COLUMN(H$3)))=0,"",INDIRECT(ADDRESS(ROW()*3-ROW($L$4)-ROW($F$4),COLUMN(H$3))))</f>
        <v>3.3878000000000004</v>
      </c>
      <c r="R15" s="23" cm="1">
        <f t="array" aca="1" ref="R15" ca="1">IF(INDIRECT(ADDRESS(ROW()*3-ROW($L$4)-ROW($F$4),COLUMN(I$3)))=0,"",INDIRECT(ADDRESS(ROW()*3-ROW($L$4)-ROW($F$4),COLUMN(I$3))))</f>
        <v>1.4161999999999999</v>
      </c>
      <c r="S15" s="23" cm="1">
        <f t="array" aca="1" ref="S15" ca="1">IF(INDIRECT(ADDRESS(ROW()*3-ROW($L$4)-ROW($F$4),COLUMN(J$3)))=0,"",INDIRECT(ADDRESS(ROW()*3-ROW($L$4)-ROW($F$4),COLUMN(J$3))))</f>
        <v>0.109</v>
      </c>
      <c r="T15" s="68" cm="1">
        <f t="array" aca="1" ref="T15" ca="1">IF(INDIRECT(ADDRESS(ROW()*3-ROW($L$4)-ROW($F$4)+1,COLUMN(G$3)))=0,"",INDIRECT(ADDRESS(ROW()*3-ROW($L$4)-ROW($F$4)+1,COLUMN(G$3))))</f>
        <v>5.1307999999999998</v>
      </c>
      <c r="U15" s="68" cm="1">
        <f t="array" aca="1" ref="U15" ca="1">IF(INDIRECT(ADDRESS(ROW()*3-ROW($L$4)-ROW($F$4)+1,COLUMN(H$3)))=0,"",INDIRECT(ADDRESS(ROW()*3-ROW($L$4)-ROW($F$4)+1,COLUMN(H$3))))</f>
        <v>3.5378999999999996</v>
      </c>
      <c r="V15" s="68" cm="1">
        <f t="array" aca="1" ref="V15" ca="1">IF(INDIRECT(ADDRESS(ROW()*3-ROW($L$4)-ROW($F$4)+1,COLUMN(I$3)))=0,"",INDIRECT(ADDRESS(ROW()*3-ROW($L$4)-ROW($F$4)+1,COLUMN(I$3))))</f>
        <v>1.4790000000000001</v>
      </c>
      <c r="W15" s="68" cm="1">
        <f t="array" aca="1" ref="W15" ca="1">IF(INDIRECT(ADDRESS(ROW()*3-ROW($L$4)-ROW($F$4)+1,COLUMN(J$3)))=0,"",INDIRECT(ADDRESS(ROW()*3-ROW($L$4)-ROW($F$4)+1,COLUMN(J$3))))</f>
        <v>0.1139</v>
      </c>
      <c r="X15" s="23" cm="1">
        <f t="array" aca="1" ref="X15" ca="1">IF(INDIRECT(ADDRESS(ROW()*3-ROW($L$4)-ROW($F$4),COLUMN(G$3)))=0,"",INDIRECT(ADDRESS(ROW()*3-ROW($L$4)-ROW($F$4)+2,COLUMN(G$3))))</f>
        <v>5.2511999999999999</v>
      </c>
      <c r="Y15" s="23" cm="1">
        <f t="array" aca="1" ref="Y15" ca="1">IF(INDIRECT(ADDRESS(ROW()*3-ROW($L$4)-ROW($F$4),COLUMN(H$3)))=0,"",INDIRECT(ADDRESS(ROW()*3-ROW($L$4)-ROW($F$4)+2,COLUMN(H$3))))</f>
        <v>3.621</v>
      </c>
      <c r="Z15" s="23" cm="1">
        <f t="array" aca="1" ref="Z15" ca="1">IF(INDIRECT(ADDRESS(ROW()*3-ROW($L$4)-ROW($F$4),COLUMN(I$3)))=0,"",INDIRECT(ADDRESS(ROW()*3-ROW($L$4)-ROW($F$4)+2,COLUMN(I$3))))</f>
        <v>1.5137</v>
      </c>
      <c r="AA15" s="23" cm="1">
        <f t="array" aca="1" ref="AA15" ca="1">IF(INDIRECT(ADDRESS(ROW()*3-ROW($L$4)-ROW($F$4),COLUMN(J$3)))=0,"",INDIRECT(ADDRESS(ROW()*3-ROW($L$4)-ROW($F$4)+2,COLUMN(J$3))))</f>
        <v>0.11650000000000001</v>
      </c>
    </row>
    <row r="16" spans="1:27" ht="15" thickBot="1">
      <c r="A16" s="3" t="s">
        <v>20</v>
      </c>
      <c r="B16" s="41">
        <v>2.3503E-4</v>
      </c>
      <c r="C16" s="205" t="s">
        <v>7</v>
      </c>
      <c r="D16" s="205" t="s">
        <v>8</v>
      </c>
      <c r="E16" s="204">
        <v>363.31</v>
      </c>
      <c r="F16" s="3" t="s">
        <v>20</v>
      </c>
      <c r="G16" s="187">
        <v>1.488</v>
      </c>
      <c r="H16" s="188">
        <v>0.62849999999999995</v>
      </c>
      <c r="I16" s="188">
        <v>0.7601</v>
      </c>
      <c r="J16" s="188">
        <v>9.9400000000000002E-2</v>
      </c>
      <c r="K16" s="19"/>
      <c r="L16" s="29">
        <v>2018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496.81</v>
      </c>
      <c r="P16" s="23" cm="1">
        <f t="array" aca="1" ref="P16" ca="1">IF(INDIRECT(ADDRESS(ROW()*3-ROW($L$4)-ROW($F$4),COLUMN(G$3)))=0,"",INDIRECT(ADDRESS(ROW()*3-ROW($L$4)-ROW($F$4),COLUMN(G$3))))</f>
        <v>4.7058999999999997</v>
      </c>
      <c r="Q16" s="23" cm="1">
        <f t="array" aca="1" ref="Q16" ca="1">IF(INDIRECT(ADDRESS(ROW()*3-ROW($L$4)-ROW($F$4),COLUMN(H$3)))=0,"",INDIRECT(ADDRESS(ROW()*3-ROW($L$4)-ROW($F$4),COLUMN(H$3))))</f>
        <v>3.1621999999999995</v>
      </c>
      <c r="R16" s="23" cm="1">
        <f t="array" aca="1" ref="R16" ca="1">IF(INDIRECT(ADDRESS(ROW()*3-ROW($L$4)-ROW($F$4),COLUMN(I$3)))=0,"",INDIRECT(ADDRESS(ROW()*3-ROW($L$4)-ROW($F$4),COLUMN(I$3))))</f>
        <v>1.4428000000000001</v>
      </c>
      <c r="S16" s="23" cm="1">
        <f t="array" aca="1" ref="S16" ca="1">IF(INDIRECT(ADDRESS(ROW()*3-ROW($L$4)-ROW($F$4),COLUMN(J$3)))=0,"",INDIRECT(ADDRESS(ROW()*3-ROW($L$4)-ROW($F$4),COLUMN(J$3))))</f>
        <v>0.1009</v>
      </c>
      <c r="T16" s="68" cm="1">
        <f t="array" aca="1" ref="T16" ca="1">IF(INDIRECT(ADDRESS(ROW()*3-ROW($L$4)-ROW($F$4)+1,COLUMN(G$3)))=0,"",INDIRECT(ADDRESS(ROW()*3-ROW($L$4)-ROW($F$4)+1,COLUMN(G$3))))</f>
        <v>4.9145000000000003</v>
      </c>
      <c r="U16" s="68" cm="1">
        <f t="array" aca="1" ref="U16" ca="1">IF(INDIRECT(ADDRESS(ROW()*3-ROW($L$4)-ROW($F$4)+1,COLUMN(H$3)))=0,"",INDIRECT(ADDRESS(ROW()*3-ROW($L$4)-ROW($F$4)+1,COLUMN(H$3))))</f>
        <v>3.3023000000000002</v>
      </c>
      <c r="V16" s="68" cm="1">
        <f t="array" aca="1" ref="V16" ca="1">IF(INDIRECT(ADDRESS(ROW()*3-ROW($L$4)-ROW($F$4)+1,COLUMN(I$3)))=0,"",INDIRECT(ADDRESS(ROW()*3-ROW($L$4)-ROW($F$4)+1,COLUMN(I$3))))</f>
        <v>1.5067999999999999</v>
      </c>
      <c r="W16" s="68" cm="1">
        <f t="array" aca="1" ref="W16" ca="1">IF(INDIRECT(ADDRESS(ROW()*3-ROW($L$4)-ROW($F$4)+1,COLUMN(J$3)))=0,"",INDIRECT(ADDRESS(ROW()*3-ROW($L$4)-ROW($F$4)+1,COLUMN(J$3))))</f>
        <v>0.10539999999999999</v>
      </c>
      <c r="X16" s="23" cm="1">
        <f t="array" aca="1" ref="X16" ca="1">IF(INDIRECT(ADDRESS(ROW()*3-ROW($L$4)-ROW($F$4),COLUMN(G$3)))=0,"",INDIRECT(ADDRESS(ROW()*3-ROW($L$4)-ROW($F$4)+2,COLUMN(G$3))))</f>
        <v>5.0298999999999996</v>
      </c>
      <c r="Y16" s="23" cm="1">
        <f t="array" aca="1" ref="Y16" ca="1">IF(INDIRECT(ADDRESS(ROW()*3-ROW($L$4)-ROW($F$4),COLUMN(H$3)))=0,"",INDIRECT(ADDRESS(ROW()*3-ROW($L$4)-ROW($F$4)+2,COLUMN(H$3))))</f>
        <v>3.3798999999999997</v>
      </c>
      <c r="Z16" s="23" cm="1">
        <f t="array" aca="1" ref="Z16" ca="1">IF(INDIRECT(ADDRESS(ROW()*3-ROW($L$4)-ROW($F$4),COLUMN(I$3)))=0,"",INDIRECT(ADDRESS(ROW()*3-ROW($L$4)-ROW($F$4)+2,COLUMN(I$3))))</f>
        <v>1.5421</v>
      </c>
      <c r="AA16" s="23" cm="1">
        <f t="array" aca="1" ref="AA16" ca="1">IF(INDIRECT(ADDRESS(ROW()*3-ROW($L$4)-ROW($F$4),COLUMN(J$3)))=0,"",INDIRECT(ADDRESS(ROW()*3-ROW($L$4)-ROW($F$4)+2,COLUMN(J$3))))</f>
        <v>0.1079</v>
      </c>
    </row>
    <row r="17" spans="1:21" ht="15" thickBot="1">
      <c r="A17" s="3" t="s">
        <v>21</v>
      </c>
      <c r="B17" s="41">
        <v>2.3933E-4</v>
      </c>
      <c r="C17" s="205"/>
      <c r="D17" s="205"/>
      <c r="E17" s="204"/>
      <c r="F17" s="3" t="s">
        <v>21</v>
      </c>
      <c r="G17" s="187">
        <v>1.5152000000000001</v>
      </c>
      <c r="H17" s="188">
        <v>0.64000000000000012</v>
      </c>
      <c r="I17" s="188">
        <v>0.77400000000000002</v>
      </c>
      <c r="J17" s="188">
        <v>0.1012</v>
      </c>
      <c r="K17" s="19"/>
      <c r="L17" s="19"/>
      <c r="R17" s="20"/>
    </row>
    <row r="18" spans="1:21" ht="16" thickBot="1">
      <c r="A18" s="3" t="s">
        <v>22</v>
      </c>
      <c r="B18" s="41">
        <v>2.4437999999999999E-4</v>
      </c>
      <c r="C18" s="205"/>
      <c r="D18" s="205"/>
      <c r="E18" s="204"/>
      <c r="F18" s="3" t="s">
        <v>22</v>
      </c>
      <c r="G18" s="187">
        <v>1.5471999999999999</v>
      </c>
      <c r="H18" s="188">
        <v>0.65349999999999986</v>
      </c>
      <c r="I18" s="188">
        <v>0.7903</v>
      </c>
      <c r="J18" s="188">
        <v>0.10340000000000001</v>
      </c>
      <c r="K18" s="19"/>
      <c r="L18" s="16" t="str">
        <f>"Αναπροσαρμογή Καυσίμων " &amp; L4 &amp; " - Ψηλή Τάση  (c/kWh)"</f>
        <v>Αναπροσαρμογή Καυσίμων 2018 - Ψηλή Τάση  (c/kWh)</v>
      </c>
      <c r="U18" s="16" t="str">
        <f>"Αναπροσαρμογή Καυσίμων " &amp; L4 &amp; " - Χαμηλή Τάση (c/kWh)"</f>
        <v>Αναπροσαρμογή Καυσίμων 2018 - Χαμηλή Τάση (c/kWh)</v>
      </c>
    </row>
    <row r="19" spans="1:21" ht="15" thickBot="1">
      <c r="A19" s="3" t="s">
        <v>20</v>
      </c>
      <c r="B19" s="41">
        <v>2.3503E-4</v>
      </c>
      <c r="C19" s="205" t="s">
        <v>8</v>
      </c>
      <c r="D19" s="205" t="s">
        <v>9</v>
      </c>
      <c r="E19" s="204">
        <v>391.92</v>
      </c>
      <c r="F19" s="3" t="s">
        <v>20</v>
      </c>
      <c r="G19" s="187">
        <v>2.1604000000000001</v>
      </c>
      <c r="H19" s="188">
        <v>1.3316999999999999</v>
      </c>
      <c r="I19" s="188">
        <v>0.71660000000000001</v>
      </c>
      <c r="J19" s="188">
        <v>0.11210000000000001</v>
      </c>
      <c r="K19" s="19"/>
    </row>
    <row r="20" spans="1:21" ht="15" thickBot="1">
      <c r="A20" s="3" t="s">
        <v>21</v>
      </c>
      <c r="B20" s="41">
        <v>2.3933E-4</v>
      </c>
      <c r="C20" s="205"/>
      <c r="D20" s="205"/>
      <c r="E20" s="204"/>
      <c r="F20" s="3" t="s">
        <v>21</v>
      </c>
      <c r="G20" s="187">
        <v>2.1999</v>
      </c>
      <c r="H20" s="188">
        <v>1.3559999999999999</v>
      </c>
      <c r="I20" s="188">
        <v>0.72970000000000002</v>
      </c>
      <c r="J20" s="188">
        <v>0.1142</v>
      </c>
      <c r="K20" s="19"/>
    </row>
    <row r="21" spans="1:21" ht="15" thickBot="1">
      <c r="A21" s="3" t="s">
        <v>22</v>
      </c>
      <c r="B21" s="41">
        <v>2.4437999999999999E-4</v>
      </c>
      <c r="C21" s="205"/>
      <c r="D21" s="205"/>
      <c r="E21" s="204"/>
      <c r="F21" s="3" t="s">
        <v>22</v>
      </c>
      <c r="G21" s="187">
        <v>2.2463000000000002</v>
      </c>
      <c r="H21" s="188">
        <v>1.3846000000000003</v>
      </c>
      <c r="I21" s="188">
        <v>0.74509999999999998</v>
      </c>
      <c r="J21" s="188">
        <v>0.1166</v>
      </c>
      <c r="K21" s="19"/>
    </row>
    <row r="22" spans="1:21" ht="15" thickBot="1">
      <c r="A22" s="3" t="s">
        <v>20</v>
      </c>
      <c r="B22" s="41">
        <v>2.3503E-4</v>
      </c>
      <c r="C22" s="205" t="s">
        <v>9</v>
      </c>
      <c r="D22" s="205" t="s">
        <v>10</v>
      </c>
      <c r="E22" s="204">
        <v>394.42</v>
      </c>
      <c r="F22" s="3" t="s">
        <v>20</v>
      </c>
      <c r="G22" s="187">
        <v>2.2191999999999998</v>
      </c>
      <c r="H22" s="188">
        <v>1.5305</v>
      </c>
      <c r="I22" s="188">
        <v>0.58289999999999997</v>
      </c>
      <c r="J22" s="188">
        <v>0.10580000000000001</v>
      </c>
      <c r="K22" s="19"/>
    </row>
    <row r="23" spans="1:21" ht="15" thickBot="1">
      <c r="A23" s="3" t="s">
        <v>21</v>
      </c>
      <c r="B23" s="41">
        <v>2.3933E-4</v>
      </c>
      <c r="C23" s="205"/>
      <c r="D23" s="205"/>
      <c r="E23" s="204"/>
      <c r="F23" s="3" t="s">
        <v>21</v>
      </c>
      <c r="G23" s="187">
        <v>2.2597999999999998</v>
      </c>
      <c r="H23" s="188">
        <v>1.5585999999999998</v>
      </c>
      <c r="I23" s="188">
        <v>0.59350000000000003</v>
      </c>
      <c r="J23" s="188">
        <v>0.1077</v>
      </c>
      <c r="K23" s="19"/>
    </row>
    <row r="24" spans="1:21" ht="15" thickBot="1">
      <c r="A24" s="3" t="s">
        <v>24</v>
      </c>
      <c r="B24" s="41">
        <v>2.4437999999999999E-4</v>
      </c>
      <c r="C24" s="205"/>
      <c r="D24" s="205"/>
      <c r="E24" s="204"/>
      <c r="F24" s="3" t="s">
        <v>24</v>
      </c>
      <c r="G24" s="187">
        <v>2.3073999999999999</v>
      </c>
      <c r="H24" s="188">
        <v>1.5912999999999997</v>
      </c>
      <c r="I24" s="188">
        <v>0.60609999999999997</v>
      </c>
      <c r="J24" s="188">
        <v>0.11</v>
      </c>
      <c r="K24" s="19"/>
    </row>
    <row r="25" spans="1:21" ht="15" thickBot="1">
      <c r="A25" s="3" t="s">
        <v>20</v>
      </c>
      <c r="B25" s="39">
        <v>2.3911000000000001E-4</v>
      </c>
      <c r="C25" s="205" t="s">
        <v>10</v>
      </c>
      <c r="D25" s="205" t="s">
        <v>11</v>
      </c>
      <c r="E25" s="204">
        <v>409.36</v>
      </c>
      <c r="F25" s="3" t="s">
        <v>20</v>
      </c>
      <c r="G25" s="187">
        <v>2.6149</v>
      </c>
      <c r="H25" s="188">
        <v>1.9793000000000003</v>
      </c>
      <c r="I25" s="188">
        <v>0.53420000000000001</v>
      </c>
      <c r="J25" s="188">
        <v>0.1014</v>
      </c>
      <c r="K25" s="19"/>
    </row>
    <row r="26" spans="1:21" ht="15" thickBot="1">
      <c r="A26" s="3" t="s">
        <v>21</v>
      </c>
      <c r="B26" s="39">
        <v>2.4970999999999999E-4</v>
      </c>
      <c r="C26" s="205"/>
      <c r="D26" s="205"/>
      <c r="E26" s="204"/>
      <c r="F26" s="3" t="s">
        <v>21</v>
      </c>
      <c r="G26" s="187">
        <v>2.7307999999999999</v>
      </c>
      <c r="H26" s="188">
        <v>2.0669999999999997</v>
      </c>
      <c r="I26" s="188">
        <v>0.55789999999999995</v>
      </c>
      <c r="J26" s="188">
        <v>0.10589999999999999</v>
      </c>
      <c r="K26" s="19"/>
    </row>
    <row r="27" spans="1:21" ht="15" thickBot="1">
      <c r="A27" s="3" t="s">
        <v>22</v>
      </c>
      <c r="B27" s="39">
        <v>2.5556999999999999E-4</v>
      </c>
      <c r="C27" s="205"/>
      <c r="D27" s="205"/>
      <c r="E27" s="204"/>
      <c r="F27" s="3" t="s">
        <v>22</v>
      </c>
      <c r="G27" s="187">
        <v>2.7949000000000002</v>
      </c>
      <c r="H27" s="188">
        <v>2.1156000000000001</v>
      </c>
      <c r="I27" s="188">
        <v>0.57089999999999996</v>
      </c>
      <c r="J27" s="188">
        <v>0.1084</v>
      </c>
      <c r="K27" s="19"/>
    </row>
    <row r="28" spans="1:21" ht="15" thickBot="1">
      <c r="A28" s="3" t="s">
        <v>20</v>
      </c>
      <c r="B28" s="39">
        <v>2.3911000000000001E-4</v>
      </c>
      <c r="C28" s="205" t="s">
        <v>11</v>
      </c>
      <c r="D28" s="205" t="s">
        <v>12</v>
      </c>
      <c r="E28" s="204">
        <v>460.37</v>
      </c>
      <c r="F28" s="3" t="s">
        <v>20</v>
      </c>
      <c r="G28" s="187">
        <v>3.8346</v>
      </c>
      <c r="H28" s="188">
        <v>3.0058000000000002</v>
      </c>
      <c r="I28" s="188">
        <v>0.69269999999999998</v>
      </c>
      <c r="J28" s="188">
        <v>0.1361</v>
      </c>
      <c r="K28" s="19"/>
    </row>
    <row r="29" spans="1:21" ht="15" thickBot="1">
      <c r="A29" s="3" t="s">
        <v>25</v>
      </c>
      <c r="B29" s="39">
        <v>2.4970999999999999E-4</v>
      </c>
      <c r="C29" s="205"/>
      <c r="D29" s="205"/>
      <c r="E29" s="204"/>
      <c r="F29" s="3" t="s">
        <v>25</v>
      </c>
      <c r="G29" s="187">
        <v>4.0045999999999999</v>
      </c>
      <c r="H29" s="188">
        <v>3.1391</v>
      </c>
      <c r="I29" s="188">
        <v>0.72340000000000004</v>
      </c>
      <c r="J29" s="188">
        <v>0.1421</v>
      </c>
      <c r="K29" s="19"/>
    </row>
    <row r="30" spans="1:21" ht="15" thickBot="1">
      <c r="A30" s="3" t="s">
        <v>26</v>
      </c>
      <c r="B30" s="39">
        <v>2.5556999999999999E-4</v>
      </c>
      <c r="C30" s="205"/>
      <c r="D30" s="205"/>
      <c r="E30" s="204"/>
      <c r="F30" s="3" t="s">
        <v>26</v>
      </c>
      <c r="G30" s="187">
        <v>4.0986000000000002</v>
      </c>
      <c r="H30" s="188">
        <v>3.2128000000000001</v>
      </c>
      <c r="I30" s="188">
        <v>0.74039999999999995</v>
      </c>
      <c r="J30" s="188">
        <v>0.1454</v>
      </c>
      <c r="K30" s="19"/>
    </row>
    <row r="31" spans="1:21" ht="15" thickBot="1">
      <c r="A31" s="3" t="s">
        <v>20</v>
      </c>
      <c r="B31" s="39">
        <v>2.3911000000000001E-4</v>
      </c>
      <c r="C31" s="205" t="s">
        <v>12</v>
      </c>
      <c r="D31" s="205" t="s">
        <v>17</v>
      </c>
      <c r="E31" s="204">
        <v>455.47</v>
      </c>
      <c r="F31" s="3" t="s">
        <v>20</v>
      </c>
      <c r="G31" s="187">
        <v>3.7174</v>
      </c>
      <c r="H31" s="188">
        <v>2.7319999999999998</v>
      </c>
      <c r="I31" s="188">
        <v>0.86939999999999995</v>
      </c>
      <c r="J31" s="188">
        <v>0.11600000000000001</v>
      </c>
      <c r="K31" s="19"/>
    </row>
    <row r="32" spans="1:21" ht="15" thickBot="1">
      <c r="A32" s="3" t="s">
        <v>25</v>
      </c>
      <c r="B32" s="39">
        <v>2.4970999999999999E-4</v>
      </c>
      <c r="C32" s="205"/>
      <c r="D32" s="205"/>
      <c r="E32" s="204"/>
      <c r="F32" s="3" t="s">
        <v>25</v>
      </c>
      <c r="G32" s="187">
        <v>3.8822000000000001</v>
      </c>
      <c r="H32" s="188">
        <v>2.8531999999999997</v>
      </c>
      <c r="I32" s="188">
        <v>0.90790000000000004</v>
      </c>
      <c r="J32" s="188">
        <v>0.1211</v>
      </c>
      <c r="K32" s="19"/>
    </row>
    <row r="33" spans="1:11" ht="15" thickBot="1">
      <c r="A33" s="3" t="s">
        <v>26</v>
      </c>
      <c r="B33" s="39">
        <v>2.5556999999999999E-4</v>
      </c>
      <c r="C33" s="205"/>
      <c r="D33" s="205"/>
      <c r="E33" s="204"/>
      <c r="F33" s="3" t="s">
        <v>26</v>
      </c>
      <c r="G33" s="187">
        <v>3.9733000000000001</v>
      </c>
      <c r="H33" s="188">
        <v>2.92</v>
      </c>
      <c r="I33" s="188">
        <v>0.92930000000000001</v>
      </c>
      <c r="J33" s="188">
        <v>0.124</v>
      </c>
      <c r="K33" s="19"/>
    </row>
    <row r="34" spans="1:11" ht="15" thickBot="1">
      <c r="A34" s="3" t="s">
        <v>20</v>
      </c>
      <c r="B34" s="39">
        <v>2.3911000000000001E-4</v>
      </c>
      <c r="C34" s="205" t="s">
        <v>17</v>
      </c>
      <c r="D34" s="205" t="s">
        <v>30</v>
      </c>
      <c r="E34" s="204">
        <v>484.29</v>
      </c>
      <c r="F34" s="3" t="s">
        <v>20</v>
      </c>
      <c r="G34" s="187">
        <v>4.4066000000000001</v>
      </c>
      <c r="H34" s="188">
        <v>2.8361999999999998</v>
      </c>
      <c r="I34" s="188">
        <v>1.4449000000000001</v>
      </c>
      <c r="J34" s="188">
        <v>0.1255</v>
      </c>
      <c r="K34" s="19"/>
    </row>
    <row r="35" spans="1:11" ht="15" thickBot="1">
      <c r="A35" s="3" t="s">
        <v>25</v>
      </c>
      <c r="B35" s="39">
        <v>2.4970999999999999E-4</v>
      </c>
      <c r="C35" s="205"/>
      <c r="D35" s="205"/>
      <c r="E35" s="204"/>
      <c r="F35" s="3" t="s">
        <v>25</v>
      </c>
      <c r="G35" s="187">
        <v>4.6018999999999997</v>
      </c>
      <c r="H35" s="188">
        <v>2.9617999999999998</v>
      </c>
      <c r="I35" s="188">
        <v>1.5089999999999999</v>
      </c>
      <c r="J35" s="188">
        <v>0.13109999999999999</v>
      </c>
      <c r="K35" s="19"/>
    </row>
    <row r="36" spans="1:11" ht="15" thickBot="1">
      <c r="A36" s="3" t="s">
        <v>26</v>
      </c>
      <c r="B36" s="39">
        <v>2.5556999999999999E-4</v>
      </c>
      <c r="C36" s="205"/>
      <c r="D36" s="205"/>
      <c r="E36" s="204"/>
      <c r="F36" s="3" t="s">
        <v>26</v>
      </c>
      <c r="G36" s="187">
        <v>4.7099000000000002</v>
      </c>
      <c r="H36" s="188">
        <v>3.0313000000000003</v>
      </c>
      <c r="I36" s="188">
        <v>1.5444</v>
      </c>
      <c r="J36" s="188">
        <v>0.13420000000000001</v>
      </c>
      <c r="K36" s="19"/>
    </row>
    <row r="37" spans="1:11" ht="15.75" customHeight="1" thickBot="1">
      <c r="A37" s="3" t="s">
        <v>20</v>
      </c>
      <c r="B37" s="39">
        <v>2.3911000000000001E-4</v>
      </c>
      <c r="C37" s="205" t="s">
        <v>13</v>
      </c>
      <c r="D37" s="205" t="s">
        <v>14</v>
      </c>
      <c r="E37" s="204">
        <v>505.47</v>
      </c>
      <c r="F37" s="3" t="s">
        <v>20</v>
      </c>
      <c r="G37" s="187">
        <v>4.9130000000000003</v>
      </c>
      <c r="H37" s="188">
        <v>3.3878000000000004</v>
      </c>
      <c r="I37" s="188">
        <v>1.4161999999999999</v>
      </c>
      <c r="J37" s="188">
        <v>0.109</v>
      </c>
      <c r="K37" s="19"/>
    </row>
    <row r="38" spans="1:11" ht="15" thickBot="1">
      <c r="A38" s="3" t="s">
        <v>25</v>
      </c>
      <c r="B38" s="39">
        <v>2.4970999999999999E-4</v>
      </c>
      <c r="C38" s="205"/>
      <c r="D38" s="205"/>
      <c r="E38" s="204"/>
      <c r="F38" s="3" t="s">
        <v>25</v>
      </c>
      <c r="G38" s="187">
        <v>5.1307999999999998</v>
      </c>
      <c r="H38" s="188">
        <v>3.5378999999999996</v>
      </c>
      <c r="I38" s="188">
        <v>1.4790000000000001</v>
      </c>
      <c r="J38" s="188">
        <v>0.1139</v>
      </c>
      <c r="K38" s="19"/>
    </row>
    <row r="39" spans="1:11" ht="15" thickBot="1">
      <c r="A39" s="3" t="s">
        <v>26</v>
      </c>
      <c r="B39" s="39">
        <v>2.5556999999999999E-4</v>
      </c>
      <c r="C39" s="205"/>
      <c r="D39" s="205"/>
      <c r="E39" s="204"/>
      <c r="F39" s="3" t="s">
        <v>26</v>
      </c>
      <c r="G39" s="187">
        <v>5.2511999999999999</v>
      </c>
      <c r="H39" s="188">
        <v>3.621</v>
      </c>
      <c r="I39" s="188">
        <v>1.5137</v>
      </c>
      <c r="J39" s="188">
        <v>0.11650000000000001</v>
      </c>
      <c r="K39" s="19"/>
    </row>
    <row r="40" spans="1:11" ht="15" thickBot="1">
      <c r="A40" s="4" t="s">
        <v>20</v>
      </c>
      <c r="B40" s="39">
        <v>2.3911000000000001E-4</v>
      </c>
      <c r="C40" s="205" t="s">
        <v>15</v>
      </c>
      <c r="D40" s="205"/>
      <c r="E40" s="204">
        <v>496.81</v>
      </c>
      <c r="F40" s="4" t="s">
        <v>20</v>
      </c>
      <c r="G40" s="187">
        <v>4.7058999999999997</v>
      </c>
      <c r="H40" s="188">
        <v>3.1621999999999995</v>
      </c>
      <c r="I40" s="188">
        <v>1.4428000000000001</v>
      </c>
      <c r="J40" s="188">
        <v>0.1009</v>
      </c>
      <c r="K40" s="19"/>
    </row>
    <row r="41" spans="1:11" ht="15" thickBot="1">
      <c r="A41" s="4" t="s">
        <v>25</v>
      </c>
      <c r="B41" s="39">
        <v>2.4970999999999999E-4</v>
      </c>
      <c r="C41" s="205"/>
      <c r="D41" s="205"/>
      <c r="E41" s="204"/>
      <c r="F41" s="4" t="s">
        <v>25</v>
      </c>
      <c r="G41" s="187">
        <v>4.9145000000000003</v>
      </c>
      <c r="H41" s="188">
        <v>3.3023000000000002</v>
      </c>
      <c r="I41" s="188">
        <v>1.5067999999999999</v>
      </c>
      <c r="J41" s="188">
        <v>0.10539999999999999</v>
      </c>
      <c r="K41" s="19"/>
    </row>
    <row r="42" spans="1:11" ht="15" thickBot="1">
      <c r="A42" s="4" t="s">
        <v>26</v>
      </c>
      <c r="B42" s="39">
        <v>2.5556999999999999E-4</v>
      </c>
      <c r="C42" s="205"/>
      <c r="D42" s="205"/>
      <c r="E42" s="204"/>
      <c r="F42" s="4" t="s">
        <v>26</v>
      </c>
      <c r="G42" s="187">
        <v>5.0298999999999996</v>
      </c>
      <c r="H42" s="188">
        <v>3.3798999999999997</v>
      </c>
      <c r="I42" s="188">
        <v>1.5421</v>
      </c>
      <c r="J42" s="188">
        <v>0.1079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5EE8-F9CA-4B14-AA69-DC5E038E2339}">
  <dimension ref="A1:AA49"/>
  <sheetViews>
    <sheetView topLeftCell="E2" workbookViewId="0">
      <selection activeCell="K13" sqref="K13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2019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38">
        <v>2.3911000000000001E-4</v>
      </c>
      <c r="C4" s="205"/>
      <c r="D4" s="205" t="s">
        <v>4</v>
      </c>
      <c r="E4" s="204">
        <v>496.81</v>
      </c>
      <c r="F4" s="3" t="s">
        <v>20</v>
      </c>
      <c r="G4" s="187">
        <v>4.7058999999999997</v>
      </c>
      <c r="H4" s="188">
        <v>3.1621999999999995</v>
      </c>
      <c r="I4" s="188">
        <v>1.4428000000000001</v>
      </c>
      <c r="J4" s="188">
        <v>0.1009</v>
      </c>
      <c r="K4" s="19"/>
      <c r="L4" s="28">
        <v>2019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496.81</v>
      </c>
      <c r="P4" s="23" cm="1">
        <f t="array" aca="1" ref="P4" ca="1">IF(INDIRECT(ADDRESS(ROW()*3-ROW($L$4)-ROW($F$4),COLUMN(G$3)))=0,"",INDIRECT(ADDRESS(ROW()*3-ROW($L$4)-ROW($F$4),COLUMN(G$3))))</f>
        <v>4.7058999999999997</v>
      </c>
      <c r="Q4" s="23" cm="1">
        <f t="array" aca="1" ref="Q4" ca="1">IF(INDIRECT(ADDRESS(ROW()*3-ROW($L$4)-ROW($F$4),COLUMN(H$3)))=0,"",INDIRECT(ADDRESS(ROW()*3-ROW($L$4)-ROW($F$4),COLUMN(H$3))))</f>
        <v>3.1621999999999995</v>
      </c>
      <c r="R4" s="23" cm="1">
        <f t="array" aca="1" ref="R4" ca="1">IF(INDIRECT(ADDRESS(ROW()*3-ROW($L$4)-ROW($F$4),COLUMN(I$3)))=0,"",INDIRECT(ADDRESS(ROW()*3-ROW($L$4)-ROW($F$4),COLUMN(I$3))))</f>
        <v>1.4428000000000001</v>
      </c>
      <c r="S4" s="23" cm="1">
        <f t="array" aca="1" ref="S4" ca="1">IF(INDIRECT(ADDRESS(ROW()*3-ROW($L$4)-ROW($F$4),COLUMN(J$3)))=0,"",INDIRECT(ADDRESS(ROW()*3-ROW($L$4)-ROW($F$4),COLUMN(J$3))))</f>
        <v>0.1009</v>
      </c>
      <c r="T4" s="68" cm="1">
        <f t="array" aca="1" ref="T4" ca="1">IF(INDIRECT(ADDRESS(ROW()*3-ROW($L$4)-ROW($F$4)+1,COLUMN(G$3)))=0,"",INDIRECT(ADDRESS(ROW()*3-ROW($L$4)-ROW($F$4)+1,COLUMN(G$3))))</f>
        <v>4.9145000000000003</v>
      </c>
      <c r="U4" s="68" cm="1">
        <f t="array" aca="1" ref="U4" ca="1">IF(INDIRECT(ADDRESS(ROW()*3-ROW($L$4)-ROW($F$4)+1,COLUMN(H$3)))=0,"",INDIRECT(ADDRESS(ROW()*3-ROW($L$4)-ROW($F$4)+1,COLUMN(H$3))))</f>
        <v>3.3023000000000002</v>
      </c>
      <c r="V4" s="68" cm="1">
        <f t="array" aca="1" ref="V4" ca="1">IF(INDIRECT(ADDRESS(ROW()*3-ROW($L$4)-ROW($F$4)+1,COLUMN(I$3)))=0,"",INDIRECT(ADDRESS(ROW()*3-ROW($L$4)-ROW($F$4)+1,COLUMN(I$3))))</f>
        <v>1.5067999999999999</v>
      </c>
      <c r="W4" s="68" cm="1">
        <f t="array" aca="1" ref="W4" ca="1">IF(INDIRECT(ADDRESS(ROW()*3-ROW($L$4)-ROW($F$4)+1,COLUMN(J$3)))=0,"",INDIRECT(ADDRESS(ROW()*3-ROW($L$4)-ROW($F$4)+1,COLUMN(J$3))))</f>
        <v>0.10539999999999999</v>
      </c>
      <c r="X4" s="23" cm="1">
        <f t="array" aca="1" ref="X4" ca="1">IF(INDIRECT(ADDRESS(ROW()*3-ROW($L$4)-ROW($F$4),COLUMN(G$3)))=0,"",INDIRECT(ADDRESS(ROW()*3-ROW($L$4)-ROW($F$4)+2,COLUMN(G$3))))</f>
        <v>5.0298999999999996</v>
      </c>
      <c r="Y4" s="23" cm="1">
        <f t="array" aca="1" ref="Y4" ca="1">IF(INDIRECT(ADDRESS(ROW()*3-ROW($L$4)-ROW($F$4),COLUMN(H$3)))=0,"",INDIRECT(ADDRESS(ROW()*3-ROW($L$4)-ROW($F$4)+2,COLUMN(H$3))))</f>
        <v>3.3798999999999997</v>
      </c>
      <c r="Z4" s="23" cm="1">
        <f t="array" aca="1" ref="Z4" ca="1">IF(INDIRECT(ADDRESS(ROW()*3-ROW($L$4)-ROW($F$4),COLUMN(I$3)))=0,"",INDIRECT(ADDRESS(ROW()*3-ROW($L$4)-ROW($F$4)+2,COLUMN(I$3))))</f>
        <v>1.5421</v>
      </c>
      <c r="AA4" s="23" cm="1">
        <f t="array" aca="1" ref="AA4" ca="1">IF(INDIRECT(ADDRESS(ROW()*3-ROW($L$4)-ROW($F$4),COLUMN(J$3)))=0,"",INDIRECT(ADDRESS(ROW()*3-ROW($L$4)-ROW($F$4)+2,COLUMN(J$3))))</f>
        <v>0.1079</v>
      </c>
    </row>
    <row r="5" spans="1:27" ht="15" thickBot="1">
      <c r="A5" s="3" t="s">
        <v>21</v>
      </c>
      <c r="B5" s="38">
        <v>2.4970999999999999E-4</v>
      </c>
      <c r="C5" s="205"/>
      <c r="D5" s="205"/>
      <c r="E5" s="204"/>
      <c r="F5" s="3" t="s">
        <v>21</v>
      </c>
      <c r="G5" s="187">
        <v>4.9145000000000003</v>
      </c>
      <c r="H5" s="188">
        <v>3.3023000000000002</v>
      </c>
      <c r="I5" s="188">
        <v>1.5067999999999999</v>
      </c>
      <c r="J5" s="188">
        <v>0.10539999999999999</v>
      </c>
      <c r="K5" s="19"/>
      <c r="L5" s="28">
        <v>2019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439.15</v>
      </c>
      <c r="P5" s="23" cm="1">
        <f t="array" aca="1" ref="P5" ca="1">IF(INDIRECT(ADDRESS(ROW()*3-ROW($L$4)-ROW($F$4),COLUMN(G$3)))=0,"",INDIRECT(ADDRESS(ROW()*3-ROW($L$4)-ROW($F$4),COLUMN(G$3))))</f>
        <v>3.3008999999999999</v>
      </c>
      <c r="Q5" s="23" cm="1">
        <f t="array" aca="1" ref="Q5" ca="1">IF(INDIRECT(ADDRESS(ROW()*3-ROW($L$4)-ROW($F$4),COLUMN(H$3)))=0,"",INDIRECT(ADDRESS(ROW()*3-ROW($L$4)-ROW($F$4),COLUMN(H$3))))</f>
        <v>1.8777999999999999</v>
      </c>
      <c r="R5" s="23" cm="1">
        <f t="array" aca="1" ref="R5" ca="1">IF(INDIRECT(ADDRESS(ROW()*3-ROW($L$4)-ROW($F$4),COLUMN(I$3)))=0,"",INDIRECT(ADDRESS(ROW()*3-ROW($L$4)-ROW($F$4),COLUMN(I$3))))</f>
        <v>1.3028</v>
      </c>
      <c r="S5" s="23" cm="1">
        <f t="array" aca="1" ref="S5" ca="1">IF(INDIRECT(ADDRESS(ROW()*3-ROW($L$4)-ROW($F$4),COLUMN(J$3)))=0,"",INDIRECT(ADDRESS(ROW()*3-ROW($L$4)-ROW($F$4),COLUMN(J$3))))</f>
        <v>0.1203</v>
      </c>
      <c r="T5" s="68" cm="1">
        <f t="array" aca="1" ref="T5" ca="1">IF(INDIRECT(ADDRESS(ROW()*3-ROW($L$4)-ROW($F$4)+1,COLUMN(G$3)))=0,"",INDIRECT(ADDRESS(ROW()*3-ROW($L$4)-ROW($F$4)+1,COLUMN(G$3))))</f>
        <v>3.3613</v>
      </c>
      <c r="U5" s="68" cm="1">
        <f t="array" aca="1" ref="U5" ca="1">IF(INDIRECT(ADDRESS(ROW()*3-ROW($L$4)-ROW($F$4)+1,COLUMN(H$3)))=0,"",INDIRECT(ADDRESS(ROW()*3-ROW($L$4)-ROW($F$4)+1,COLUMN(H$3))))</f>
        <v>1.9121999999999999</v>
      </c>
      <c r="V5" s="68" cm="1">
        <f t="array" aca="1" ref="V5" ca="1">IF(INDIRECT(ADDRESS(ROW()*3-ROW($L$4)-ROW($F$4)+1,COLUMN(I$3)))=0,"",INDIRECT(ADDRESS(ROW()*3-ROW($L$4)-ROW($F$4)+1,COLUMN(I$3))))</f>
        <v>1.3266</v>
      </c>
      <c r="W5" s="68" cm="1">
        <f t="array" aca="1" ref="W5" ca="1">IF(INDIRECT(ADDRESS(ROW()*3-ROW($L$4)-ROW($F$4)+1,COLUMN(J$3)))=0,"",INDIRECT(ADDRESS(ROW()*3-ROW($L$4)-ROW($F$4)+1,COLUMN(J$3))))</f>
        <v>0.1225</v>
      </c>
      <c r="X5" s="23" cm="1">
        <f t="array" aca="1" ref="X5" ca="1">IF(INDIRECT(ADDRESS(ROW()*3-ROW($L$4)-ROW($F$4),COLUMN(G$3)))=0,"",INDIRECT(ADDRESS(ROW()*3-ROW($L$4)-ROW($F$4)+2,COLUMN(G$3))))</f>
        <v>3.4321000000000002</v>
      </c>
      <c r="Y5" s="23" cm="1">
        <f t="array" aca="1" ref="Y5" ca="1">IF(INDIRECT(ADDRESS(ROW()*3-ROW($L$4)-ROW($F$4),COLUMN(H$3)))=0,"",INDIRECT(ADDRESS(ROW()*3-ROW($L$4)-ROW($F$4)+2,COLUMN(H$3))))</f>
        <v>1.9524000000000001</v>
      </c>
      <c r="Z5" s="23" cm="1">
        <f t="array" aca="1" ref="Z5" ca="1">IF(INDIRECT(ADDRESS(ROW()*3-ROW($L$4)-ROW($F$4),COLUMN(I$3)))=0,"",INDIRECT(ADDRESS(ROW()*3-ROW($L$4)-ROW($F$4)+2,COLUMN(I$3))))</f>
        <v>1.3546</v>
      </c>
      <c r="AA5" s="23" cm="1">
        <f t="array" aca="1" ref="AA5" ca="1">IF(INDIRECT(ADDRESS(ROW()*3-ROW($L$4)-ROW($F$4),COLUMN(J$3)))=0,"",INDIRECT(ADDRESS(ROW()*3-ROW($L$4)-ROW($F$4)+2,COLUMN(J$3))))</f>
        <v>0.12509999999999999</v>
      </c>
    </row>
    <row r="6" spans="1:27" ht="15" thickBot="1">
      <c r="A6" s="3" t="s">
        <v>22</v>
      </c>
      <c r="B6" s="38">
        <v>2.5556999999999999E-4</v>
      </c>
      <c r="C6" s="205"/>
      <c r="D6" s="205"/>
      <c r="E6" s="204"/>
      <c r="F6" s="3" t="s">
        <v>22</v>
      </c>
      <c r="G6" s="187">
        <v>5.0298999999999996</v>
      </c>
      <c r="H6" s="188">
        <v>3.3798999999999997</v>
      </c>
      <c r="I6" s="188">
        <v>1.5421</v>
      </c>
      <c r="J6" s="188">
        <v>0.1079</v>
      </c>
      <c r="K6" s="19"/>
      <c r="L6" s="28">
        <v>2019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433.24</v>
      </c>
      <c r="P6" s="23" cm="1">
        <f t="array" aca="1" ref="P6" ca="1">IF(INDIRECT(ADDRESS(ROW()*3-ROW($L$4)-ROW($F$4),COLUMN(G$3)))=0,"",INDIRECT(ADDRESS(ROW()*3-ROW($L$4)-ROW($F$4),COLUMN(G$3))))</f>
        <v>3.1606999999999998</v>
      </c>
      <c r="Q6" s="23" cm="1">
        <f t="array" aca="1" ref="Q6" ca="1">IF(INDIRECT(ADDRESS(ROW()*3-ROW($L$4)-ROW($F$4),COLUMN(H$3)))=0,"",INDIRECT(ADDRESS(ROW()*3-ROW($L$4)-ROW($F$4),COLUMN(H$3))))</f>
        <v>1.9204999999999999</v>
      </c>
      <c r="R6" s="23" cm="1">
        <f t="array" aca="1" ref="R6" ca="1">IF(INDIRECT(ADDRESS(ROW()*3-ROW($L$4)-ROW($F$4),COLUMN(I$3)))=0,"",INDIRECT(ADDRESS(ROW()*3-ROW($L$4)-ROW($F$4),COLUMN(I$3))))</f>
        <v>1.1731</v>
      </c>
      <c r="S6" s="23" cm="1">
        <f t="array" aca="1" ref="S6" ca="1">IF(INDIRECT(ADDRESS(ROW()*3-ROW($L$4)-ROW($F$4),COLUMN(J$3)))=0,"",INDIRECT(ADDRESS(ROW()*3-ROW($L$4)-ROW($F$4),COLUMN(J$3))))</f>
        <v>6.7100000000000007E-2</v>
      </c>
      <c r="T6" s="68" cm="1">
        <f t="array" aca="1" ref="T6" ca="1">IF(INDIRECT(ADDRESS(ROW()*3-ROW($L$4)-ROW($F$4)+1,COLUMN(G$3)))=0,"",INDIRECT(ADDRESS(ROW()*3-ROW($L$4)-ROW($F$4)+1,COLUMN(G$3))))</f>
        <v>3.2185000000000001</v>
      </c>
      <c r="U6" s="68" cm="1">
        <f t="array" aca="1" ref="U6" ca="1">IF(INDIRECT(ADDRESS(ROW()*3-ROW($L$4)-ROW($F$4)+1,COLUMN(H$3)))=0,"",INDIRECT(ADDRESS(ROW()*3-ROW($L$4)-ROW($F$4)+1,COLUMN(H$3))))</f>
        <v>1.9556</v>
      </c>
      <c r="V6" s="68" cm="1">
        <f t="array" aca="1" ref="V6" ca="1">IF(INDIRECT(ADDRESS(ROW()*3-ROW($L$4)-ROW($F$4)+1,COLUMN(I$3)))=0,"",INDIRECT(ADDRESS(ROW()*3-ROW($L$4)-ROW($F$4)+1,COLUMN(I$3))))</f>
        <v>1.1944999999999999</v>
      </c>
      <c r="W6" s="68" cm="1">
        <f t="array" aca="1" ref="W6" ca="1">IF(INDIRECT(ADDRESS(ROW()*3-ROW($L$4)-ROW($F$4)+1,COLUMN(J$3)))=0,"",INDIRECT(ADDRESS(ROW()*3-ROW($L$4)-ROW($F$4)+1,COLUMN(J$3))))</f>
        <v>6.8400000000000002E-2</v>
      </c>
      <c r="X6" s="23" cm="1">
        <f t="array" aca="1" ref="X6" ca="1">IF(INDIRECT(ADDRESS(ROW()*3-ROW($L$4)-ROW($F$4),COLUMN(G$3)))=0,"",INDIRECT(ADDRESS(ROW()*3-ROW($L$4)-ROW($F$4)+2,COLUMN(G$3))))</f>
        <v>3.2864</v>
      </c>
      <c r="Y6" s="23" cm="1">
        <f t="array" aca="1" ref="Y6" ca="1">IF(INDIRECT(ADDRESS(ROW()*3-ROW($L$4)-ROW($F$4),COLUMN(H$3)))=0,"",INDIRECT(ADDRESS(ROW()*3-ROW($L$4)-ROW($F$4)+2,COLUMN(H$3))))</f>
        <v>1.9968999999999999</v>
      </c>
      <c r="Z6" s="23" cm="1">
        <f t="array" aca="1" ref="Z6" ca="1">IF(INDIRECT(ADDRESS(ROW()*3-ROW($L$4)-ROW($F$4),COLUMN(I$3)))=0,"",INDIRECT(ADDRESS(ROW()*3-ROW($L$4)-ROW($F$4)+2,COLUMN(I$3))))</f>
        <v>1.2197</v>
      </c>
      <c r="AA6" s="23" cm="1">
        <f t="array" aca="1" ref="AA6" ca="1">IF(INDIRECT(ADDRESS(ROW()*3-ROW($L$4)-ROW($F$4),COLUMN(J$3)))=0,"",INDIRECT(ADDRESS(ROW()*3-ROW($L$4)-ROW($F$4)+2,COLUMN(J$3))))</f>
        <v>6.9800000000000001E-2</v>
      </c>
    </row>
    <row r="7" spans="1:27" ht="15" thickBot="1">
      <c r="A7" s="3" t="s">
        <v>20</v>
      </c>
      <c r="B7" s="39">
        <v>2.3722000000000001E-4</v>
      </c>
      <c r="C7" s="205" t="s">
        <v>4</v>
      </c>
      <c r="D7" s="205" t="s">
        <v>5</v>
      </c>
      <c r="E7" s="204">
        <v>439.15</v>
      </c>
      <c r="F7" s="3" t="s">
        <v>20</v>
      </c>
      <c r="G7" s="187">
        <v>3.3008999999999999</v>
      </c>
      <c r="H7" s="188">
        <v>1.8777999999999999</v>
      </c>
      <c r="I7" s="188">
        <v>1.3028</v>
      </c>
      <c r="J7" s="188">
        <v>0.1203</v>
      </c>
      <c r="K7" s="19"/>
      <c r="L7" s="28">
        <v>2019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420.39</v>
      </c>
      <c r="P7" s="23" cm="1">
        <f t="array" aca="1" ref="P7" ca="1">IF(INDIRECT(ADDRESS(ROW()*3-ROW($L$4)-ROW($F$4),COLUMN(G$3)))=0,"",INDIRECT(ADDRESS(ROW()*3-ROW($L$4)-ROW($F$4),COLUMN(G$3))))</f>
        <v>2.8559000000000001</v>
      </c>
      <c r="Q7" s="23" cm="1">
        <f t="array" aca="1" ref="Q7" ca="1">IF(INDIRECT(ADDRESS(ROW()*3-ROW($L$4)-ROW($F$4),COLUMN(H$3)))=0,"",INDIRECT(ADDRESS(ROW()*3-ROW($L$4)-ROW($F$4),COLUMN(H$3))))</f>
        <v>1.3725000000000001</v>
      </c>
      <c r="R7" s="23" cm="1">
        <f t="array" aca="1" ref="R7" ca="1">IF(INDIRECT(ADDRESS(ROW()*3-ROW($L$4)-ROW($F$4),COLUMN(I$3)))=0,"",INDIRECT(ADDRESS(ROW()*3-ROW($L$4)-ROW($F$4),COLUMN(I$3))))</f>
        <v>1.4518</v>
      </c>
      <c r="S7" s="23" cm="1">
        <f t="array" aca="1" ref="S7" ca="1">IF(INDIRECT(ADDRESS(ROW()*3-ROW($L$4)-ROW($F$4),COLUMN(J$3)))=0,"",INDIRECT(ADDRESS(ROW()*3-ROW($L$4)-ROW($F$4),COLUMN(J$3))))</f>
        <v>3.1600000000000003E-2</v>
      </c>
      <c r="T7" s="68" cm="1">
        <f t="array" aca="1" ref="T7" ca="1">IF(INDIRECT(ADDRESS(ROW()*3-ROW($L$4)-ROW($F$4)+1,COLUMN(G$3)))=0,"",INDIRECT(ADDRESS(ROW()*3-ROW($L$4)-ROW($F$4)+1,COLUMN(G$3))))</f>
        <v>2.9081000000000001</v>
      </c>
      <c r="U7" s="68" cm="1">
        <f t="array" aca="1" ref="U7" ca="1">IF(INDIRECT(ADDRESS(ROW()*3-ROW($L$4)-ROW($F$4)+1,COLUMN(H$3)))=0,"",INDIRECT(ADDRESS(ROW()*3-ROW($L$4)-ROW($F$4)+1,COLUMN(H$3))))</f>
        <v>1.3977000000000002</v>
      </c>
      <c r="V7" s="68" cm="1">
        <f t="array" aca="1" ref="V7" ca="1">IF(INDIRECT(ADDRESS(ROW()*3-ROW($L$4)-ROW($F$4)+1,COLUMN(I$3)))=0,"",INDIRECT(ADDRESS(ROW()*3-ROW($L$4)-ROW($F$4)+1,COLUMN(I$3))))</f>
        <v>1.4782999999999999</v>
      </c>
      <c r="W7" s="68" cm="1">
        <f t="array" aca="1" ref="W7" ca="1">IF(INDIRECT(ADDRESS(ROW()*3-ROW($L$4)-ROW($F$4)+1,COLUMN(J$3)))=0,"",INDIRECT(ADDRESS(ROW()*3-ROW($L$4)-ROW($F$4)+1,COLUMN(J$3))))</f>
        <v>3.2099999999999997E-2</v>
      </c>
      <c r="X7" s="23" cm="1">
        <f t="array" aca="1" ref="X7" ca="1">IF(INDIRECT(ADDRESS(ROW()*3-ROW($L$4)-ROW($F$4),COLUMN(G$3)))=0,"",INDIRECT(ADDRESS(ROW()*3-ROW($L$4)-ROW($F$4)+2,COLUMN(G$3))))</f>
        <v>2.9693999999999998</v>
      </c>
      <c r="Y7" s="23" cm="1">
        <f t="array" aca="1" ref="Y7" ca="1">IF(INDIRECT(ADDRESS(ROW()*3-ROW($L$4)-ROW($F$4),COLUMN(H$3)))=0,"",INDIRECT(ADDRESS(ROW()*3-ROW($L$4)-ROW($F$4)+2,COLUMN(H$3))))</f>
        <v>1.4270999999999998</v>
      </c>
      <c r="Z7" s="23" cm="1">
        <f t="array" aca="1" ref="Z7" ca="1">IF(INDIRECT(ADDRESS(ROW()*3-ROW($L$4)-ROW($F$4),COLUMN(I$3)))=0,"",INDIRECT(ADDRESS(ROW()*3-ROW($L$4)-ROW($F$4)+2,COLUMN(I$3))))</f>
        <v>1.5095000000000001</v>
      </c>
      <c r="AA7" s="23" cm="1">
        <f t="array" aca="1" ref="AA7" ca="1">IF(INDIRECT(ADDRESS(ROW()*3-ROW($L$4)-ROW($F$4),COLUMN(J$3)))=0,"",INDIRECT(ADDRESS(ROW()*3-ROW($L$4)-ROW($F$4)+2,COLUMN(J$3))))</f>
        <v>3.2800000000000003E-2</v>
      </c>
    </row>
    <row r="8" spans="1:27" ht="15" thickBot="1">
      <c r="A8" s="3" t="s">
        <v>21</v>
      </c>
      <c r="B8" s="39">
        <v>2.4156000000000001E-4</v>
      </c>
      <c r="C8" s="205"/>
      <c r="D8" s="205"/>
      <c r="E8" s="204"/>
      <c r="F8" s="3" t="s">
        <v>21</v>
      </c>
      <c r="G8" s="187">
        <v>3.3613</v>
      </c>
      <c r="H8" s="188">
        <v>1.9121999999999999</v>
      </c>
      <c r="I8" s="188">
        <v>1.3266</v>
      </c>
      <c r="J8" s="188">
        <v>0.1225</v>
      </c>
      <c r="K8" s="19"/>
      <c r="L8" s="28">
        <v>2019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429.6</v>
      </c>
      <c r="P8" s="23" cm="1">
        <f t="array" aca="1" ref="P8" ca="1">IF(INDIRECT(ADDRESS(ROW()*3-ROW($L$4)-ROW($F$4),COLUMN(G$3)))=0,"",INDIRECT(ADDRESS(ROW()*3-ROW($L$4)-ROW($F$4),COLUMN(G$3))))</f>
        <v>3.0743999999999998</v>
      </c>
      <c r="Q8" s="23" cm="1">
        <f t="array" aca="1" ref="Q8" ca="1">IF(INDIRECT(ADDRESS(ROW()*3-ROW($L$4)-ROW($F$4),COLUMN(H$3)))=0,"",INDIRECT(ADDRESS(ROW()*3-ROW($L$4)-ROW($F$4),COLUMN(H$3))))</f>
        <v>1.4251999999999998</v>
      </c>
      <c r="R8" s="23" cm="1">
        <f t="array" aca="1" ref="R8" ca="1">IF(INDIRECT(ADDRESS(ROW()*3-ROW($L$4)-ROW($F$4),COLUMN(I$3)))=0,"",INDIRECT(ADDRESS(ROW()*3-ROW($L$4)-ROW($F$4),COLUMN(I$3))))</f>
        <v>1.6143000000000001</v>
      </c>
      <c r="S8" s="23" cm="1">
        <f t="array" aca="1" ref="S8" ca="1">IF(INDIRECT(ADDRESS(ROW()*3-ROW($L$4)-ROW($F$4),COLUMN(J$3)))=0,"",INDIRECT(ADDRESS(ROW()*3-ROW($L$4)-ROW($F$4),COLUMN(J$3))))</f>
        <v>3.49E-2</v>
      </c>
      <c r="T8" s="68" cm="1">
        <f t="array" aca="1" ref="T8" ca="1">IF(INDIRECT(ADDRESS(ROW()*3-ROW($L$4)-ROW($F$4)+1,COLUMN(G$3)))=0,"",INDIRECT(ADDRESS(ROW()*3-ROW($L$4)-ROW($F$4)+1,COLUMN(G$3))))</f>
        <v>3.1305999999999998</v>
      </c>
      <c r="U8" s="68" cm="1">
        <f t="array" aca="1" ref="U8" ca="1">IF(INDIRECT(ADDRESS(ROW()*3-ROW($L$4)-ROW($F$4)+1,COLUMN(H$3)))=0,"",INDIRECT(ADDRESS(ROW()*3-ROW($L$4)-ROW($F$4)+1,COLUMN(H$3))))</f>
        <v>1.4512999999999998</v>
      </c>
      <c r="V8" s="68" cm="1">
        <f t="array" aca="1" ref="V8" ca="1">IF(INDIRECT(ADDRESS(ROW()*3-ROW($L$4)-ROW($F$4)+1,COLUMN(I$3)))=0,"",INDIRECT(ADDRESS(ROW()*3-ROW($L$4)-ROW($F$4)+1,COLUMN(I$3))))</f>
        <v>1.6437999999999999</v>
      </c>
      <c r="W8" s="68" cm="1">
        <f t="array" aca="1" ref="W8" ca="1">IF(INDIRECT(ADDRESS(ROW()*3-ROW($L$4)-ROW($F$4)+1,COLUMN(J$3)))=0,"",INDIRECT(ADDRESS(ROW()*3-ROW($L$4)-ROW($F$4)+1,COLUMN(J$3))))</f>
        <v>3.5499999999999997E-2</v>
      </c>
      <c r="X8" s="23" cm="1">
        <f t="array" aca="1" ref="X8" ca="1">IF(INDIRECT(ADDRESS(ROW()*3-ROW($L$4)-ROW($F$4),COLUMN(G$3)))=0,"",INDIRECT(ADDRESS(ROW()*3-ROW($L$4)-ROW($F$4)+2,COLUMN(G$3))))</f>
        <v>3.1966000000000001</v>
      </c>
      <c r="Y8" s="23" cm="1">
        <f t="array" aca="1" ref="Y8" ca="1">IF(INDIRECT(ADDRESS(ROW()*3-ROW($L$4)-ROW($F$4),COLUMN(H$3)))=0,"",INDIRECT(ADDRESS(ROW()*3-ROW($L$4)-ROW($F$4)+2,COLUMN(H$3))))</f>
        <v>1.4818</v>
      </c>
      <c r="Z8" s="23" cm="1">
        <f t="array" aca="1" ref="Z8" ca="1">IF(INDIRECT(ADDRESS(ROW()*3-ROW($L$4)-ROW($F$4),COLUMN(I$3)))=0,"",INDIRECT(ADDRESS(ROW()*3-ROW($L$4)-ROW($F$4)+2,COLUMN(I$3))))</f>
        <v>1.6785000000000001</v>
      </c>
      <c r="AA8" s="23" cm="1">
        <f t="array" aca="1" ref="AA8" ca="1">IF(INDIRECT(ADDRESS(ROW()*3-ROW($L$4)-ROW($F$4),COLUMN(J$3)))=0,"",INDIRECT(ADDRESS(ROW()*3-ROW($L$4)-ROW($F$4)+2,COLUMN(J$3))))</f>
        <v>3.6299999999999999E-2</v>
      </c>
    </row>
    <row r="9" spans="1:27" ht="15" thickBot="1">
      <c r="A9" s="3" t="s">
        <v>22</v>
      </c>
      <c r="B9" s="39">
        <v>2.4665000000000001E-4</v>
      </c>
      <c r="C9" s="205"/>
      <c r="D9" s="205"/>
      <c r="E9" s="204"/>
      <c r="F9" s="3" t="s">
        <v>22</v>
      </c>
      <c r="G9" s="187">
        <v>3.4321000000000002</v>
      </c>
      <c r="H9" s="188">
        <v>1.9524000000000001</v>
      </c>
      <c r="I9" s="188">
        <v>1.3546</v>
      </c>
      <c r="J9" s="188">
        <v>0.12509999999999999</v>
      </c>
      <c r="K9" s="19"/>
      <c r="L9" s="28">
        <v>2019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467.97</v>
      </c>
      <c r="P9" s="23" cm="1">
        <f t="array" aca="1" ref="P9" ca="1">IF(INDIRECT(ADDRESS(ROW()*3-ROW($L$4)-ROW($F$4),COLUMN(G$3)))=0,"",INDIRECT(ADDRESS(ROW()*3-ROW($L$4)-ROW($F$4),COLUMN(G$3))))</f>
        <v>3.9845999999999999</v>
      </c>
      <c r="Q9" s="23" cm="1">
        <f t="array" aca="1" ref="Q9" ca="1">IF(INDIRECT(ADDRESS(ROW()*3-ROW($L$4)-ROW($F$4),COLUMN(H$3)))=0,"",INDIRECT(ADDRESS(ROW()*3-ROW($L$4)-ROW($F$4),COLUMN(H$3))))</f>
        <v>2.0564999999999998</v>
      </c>
      <c r="R9" s="23" cm="1">
        <f t="array" aca="1" ref="R9" ca="1">IF(INDIRECT(ADDRESS(ROW()*3-ROW($L$4)-ROW($F$4),COLUMN(I$3)))=0,"",INDIRECT(ADDRESS(ROW()*3-ROW($L$4)-ROW($F$4),COLUMN(I$3))))</f>
        <v>1.8747</v>
      </c>
      <c r="S9" s="23" cm="1">
        <f t="array" aca="1" ref="S9" ca="1">IF(INDIRECT(ADDRESS(ROW()*3-ROW($L$4)-ROW($F$4),COLUMN(J$3)))=0,"",INDIRECT(ADDRESS(ROW()*3-ROW($L$4)-ROW($F$4),COLUMN(J$3))))</f>
        <v>5.3400000000000003E-2</v>
      </c>
      <c r="T9" s="68" cm="1">
        <f t="array" aca="1" ref="T9" ca="1">IF(INDIRECT(ADDRESS(ROW()*3-ROW($L$4)-ROW($F$4)+1,COLUMN(G$3)))=0,"",INDIRECT(ADDRESS(ROW()*3-ROW($L$4)-ROW($F$4)+1,COLUMN(G$3))))</f>
        <v>4.0575000000000001</v>
      </c>
      <c r="U9" s="68" cm="1">
        <f t="array" aca="1" ref="U9" ca="1">IF(INDIRECT(ADDRESS(ROW()*3-ROW($L$4)-ROW($F$4)+1,COLUMN(H$3)))=0,"",INDIRECT(ADDRESS(ROW()*3-ROW($L$4)-ROW($F$4)+1,COLUMN(H$3))))</f>
        <v>2.0941000000000005</v>
      </c>
      <c r="V9" s="68" cm="1">
        <f t="array" aca="1" ref="V9" ca="1">IF(INDIRECT(ADDRESS(ROW()*3-ROW($L$4)-ROW($F$4)+1,COLUMN(I$3)))=0,"",INDIRECT(ADDRESS(ROW()*3-ROW($L$4)-ROW($F$4)+1,COLUMN(I$3))))</f>
        <v>1.909</v>
      </c>
      <c r="W9" s="68" cm="1">
        <f t="array" aca="1" ref="W9" ca="1">IF(INDIRECT(ADDRESS(ROW()*3-ROW($L$4)-ROW($F$4)+1,COLUMN(J$3)))=0,"",INDIRECT(ADDRESS(ROW()*3-ROW($L$4)-ROW($F$4)+1,COLUMN(J$3))))</f>
        <v>5.4399999999999997E-2</v>
      </c>
      <c r="X9" s="23" cm="1">
        <f t="array" aca="1" ref="X9" ca="1">IF(INDIRECT(ADDRESS(ROW()*3-ROW($L$4)-ROW($F$4),COLUMN(G$3)))=0,"",INDIRECT(ADDRESS(ROW()*3-ROW($L$4)-ROW($F$4)+2,COLUMN(G$3))))</f>
        <v>4.1429999999999998</v>
      </c>
      <c r="Y9" s="23" cm="1">
        <f t="array" aca="1" ref="Y9" ca="1">IF(INDIRECT(ADDRESS(ROW()*3-ROW($L$4)-ROW($F$4),COLUMN(H$3)))=0,"",INDIRECT(ADDRESS(ROW()*3-ROW($L$4)-ROW($F$4)+2,COLUMN(H$3))))</f>
        <v>2.1381999999999999</v>
      </c>
      <c r="Z9" s="23" cm="1">
        <f t="array" aca="1" ref="Z9" ca="1">IF(INDIRECT(ADDRESS(ROW()*3-ROW($L$4)-ROW($F$4),COLUMN(I$3)))=0,"",INDIRECT(ADDRESS(ROW()*3-ROW($L$4)-ROW($F$4)+2,COLUMN(I$3))))</f>
        <v>1.9493</v>
      </c>
      <c r="AA9" s="23" cm="1">
        <f t="array" aca="1" ref="AA9" ca="1">IF(INDIRECT(ADDRESS(ROW()*3-ROW($L$4)-ROW($F$4),COLUMN(J$3)))=0,"",INDIRECT(ADDRESS(ROW()*3-ROW($L$4)-ROW($F$4)+2,COLUMN(J$3))))</f>
        <v>5.5500000000000001E-2</v>
      </c>
    </row>
    <row r="10" spans="1:27" ht="15" thickBot="1">
      <c r="A10" s="3" t="s">
        <v>20</v>
      </c>
      <c r="B10" s="39">
        <v>2.3722000000000001E-4</v>
      </c>
      <c r="C10" s="205" t="s">
        <v>5</v>
      </c>
      <c r="D10" s="205" t="s">
        <v>6</v>
      </c>
      <c r="E10" s="204">
        <v>433.24</v>
      </c>
      <c r="F10" s="3" t="s">
        <v>20</v>
      </c>
      <c r="G10" s="187">
        <v>3.1606999999999998</v>
      </c>
      <c r="H10" s="188">
        <v>1.9204999999999999</v>
      </c>
      <c r="I10" s="188">
        <v>1.1731</v>
      </c>
      <c r="J10" s="188">
        <v>6.7100000000000007E-2</v>
      </c>
      <c r="K10" s="19"/>
      <c r="L10" s="28">
        <v>2019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471.41</v>
      </c>
      <c r="P10" s="23" cm="1">
        <f t="array" aca="1" ref="P10" ca="1">IF(INDIRECT(ADDRESS(ROW()*3-ROW($L$4)-ROW($F$4),COLUMN(G$3)))=0,"",INDIRECT(ADDRESS(ROW()*3-ROW($L$4)-ROW($F$4),COLUMN(G$3))))</f>
        <v>4.0662000000000003</v>
      </c>
      <c r="Q10" s="23" cm="1">
        <f t="array" aca="1" ref="Q10" ca="1">IF(INDIRECT(ADDRESS(ROW()*3-ROW($L$4)-ROW($F$4),COLUMN(H$3)))=0,"",INDIRECT(ADDRESS(ROW()*3-ROW($L$4)-ROW($F$4),COLUMN(H$3))))</f>
        <v>2.3136000000000001</v>
      </c>
      <c r="R10" s="23" cm="1">
        <f t="array" aca="1" ref="R10" ca="1">IF(INDIRECT(ADDRESS(ROW()*3-ROW($L$4)-ROW($F$4),COLUMN(I$3)))=0,"",INDIRECT(ADDRESS(ROW()*3-ROW($L$4)-ROW($F$4),COLUMN(I$3))))</f>
        <v>1.629</v>
      </c>
      <c r="S10" s="23" cm="1">
        <f t="array" aca="1" ref="S10" ca="1">IF(INDIRECT(ADDRESS(ROW()*3-ROW($L$4)-ROW($F$4),COLUMN(J$3)))=0,"",INDIRECT(ADDRESS(ROW()*3-ROW($L$4)-ROW($F$4),COLUMN(J$3))))</f>
        <v>0.1236</v>
      </c>
      <c r="T10" s="68" cm="1">
        <f t="array" aca="1" ref="T10" ca="1">IF(INDIRECT(ADDRESS(ROW()*3-ROW($L$4)-ROW($F$4)+1,COLUMN(G$3)))=0,"",INDIRECT(ADDRESS(ROW()*3-ROW($L$4)-ROW($F$4)+1,COLUMN(G$3))))</f>
        <v>4.1406000000000001</v>
      </c>
      <c r="U10" s="68" cm="1">
        <f t="array" aca="1" ref="U10" ca="1">IF(INDIRECT(ADDRESS(ROW()*3-ROW($L$4)-ROW($F$4)+1,COLUMN(H$3)))=0,"",INDIRECT(ADDRESS(ROW()*3-ROW($L$4)-ROW($F$4)+1,COLUMN(H$3))))</f>
        <v>2.3558999999999997</v>
      </c>
      <c r="V10" s="68" cm="1">
        <f t="array" aca="1" ref="V10" ca="1">IF(INDIRECT(ADDRESS(ROW()*3-ROW($L$4)-ROW($F$4)+1,COLUMN(I$3)))=0,"",INDIRECT(ADDRESS(ROW()*3-ROW($L$4)-ROW($F$4)+1,COLUMN(I$3))))</f>
        <v>1.6588000000000001</v>
      </c>
      <c r="W10" s="68" cm="1">
        <f t="array" aca="1" ref="W10" ca="1">IF(INDIRECT(ADDRESS(ROW()*3-ROW($L$4)-ROW($F$4)+1,COLUMN(J$3)))=0,"",INDIRECT(ADDRESS(ROW()*3-ROW($L$4)-ROW($F$4)+1,COLUMN(J$3))))</f>
        <v>0.12590000000000001</v>
      </c>
      <c r="X10" s="23" cm="1">
        <f t="array" aca="1" ref="X10" ca="1">IF(INDIRECT(ADDRESS(ROW()*3-ROW($L$4)-ROW($F$4),COLUMN(G$3)))=0,"",INDIRECT(ADDRESS(ROW()*3-ROW($L$4)-ROW($F$4)+2,COLUMN(G$3))))</f>
        <v>4.2278000000000002</v>
      </c>
      <c r="Y10" s="23" cm="1">
        <f t="array" aca="1" ref="Y10" ca="1">IF(INDIRECT(ADDRESS(ROW()*3-ROW($L$4)-ROW($F$4),COLUMN(H$3)))=0,"",INDIRECT(ADDRESS(ROW()*3-ROW($L$4)-ROW($F$4)+2,COLUMN(H$3))))</f>
        <v>2.4056000000000006</v>
      </c>
      <c r="Z10" s="23" cm="1">
        <f t="array" aca="1" ref="Z10" ca="1">IF(INDIRECT(ADDRESS(ROW()*3-ROW($L$4)-ROW($F$4),COLUMN(I$3)))=0,"",INDIRECT(ADDRESS(ROW()*3-ROW($L$4)-ROW($F$4)+2,COLUMN(I$3))))</f>
        <v>1.6937</v>
      </c>
      <c r="AA10" s="23" cm="1">
        <f t="array" aca="1" ref="AA10" ca="1">IF(INDIRECT(ADDRESS(ROW()*3-ROW($L$4)-ROW($F$4),COLUMN(J$3)))=0,"",INDIRECT(ADDRESS(ROW()*3-ROW($L$4)-ROW($F$4)+2,COLUMN(J$3))))</f>
        <v>0.1285</v>
      </c>
    </row>
    <row r="11" spans="1:27" ht="15" thickBot="1">
      <c r="A11" s="3" t="s">
        <v>21</v>
      </c>
      <c r="B11" s="39">
        <v>2.4156000000000001E-4</v>
      </c>
      <c r="C11" s="205"/>
      <c r="D11" s="205"/>
      <c r="E11" s="204"/>
      <c r="F11" s="3" t="s">
        <v>21</v>
      </c>
      <c r="G11" s="187">
        <v>3.2185000000000001</v>
      </c>
      <c r="H11" s="188">
        <v>1.9556</v>
      </c>
      <c r="I11" s="188">
        <v>1.1944999999999999</v>
      </c>
      <c r="J11" s="188">
        <v>6.8400000000000002E-2</v>
      </c>
      <c r="K11" s="19"/>
      <c r="L11" s="28">
        <v>2019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433.97</v>
      </c>
      <c r="P11" s="23" cm="1">
        <f t="array" aca="1" ref="P11" ca="1">IF(INDIRECT(ADDRESS(ROW()*3-ROW($L$4)-ROW($F$4),COLUMN(G$3)))=0,"",INDIRECT(ADDRESS(ROW()*3-ROW($L$4)-ROW($F$4),COLUMN(G$3))))</f>
        <v>3.0426000000000002</v>
      </c>
      <c r="Q11" s="23" cm="1">
        <f t="array" aca="1" ref="Q11" ca="1">IF(INDIRECT(ADDRESS(ROW()*3-ROW($L$4)-ROW($F$4),COLUMN(H$3)))=0,"",INDIRECT(ADDRESS(ROW()*3-ROW($L$4)-ROW($F$4),COLUMN(H$3))))</f>
        <v>1.9572000000000001</v>
      </c>
      <c r="R11" s="23" cm="1">
        <f t="array" aca="1" ref="R11" ca="1">IF(INDIRECT(ADDRESS(ROW()*3-ROW($L$4)-ROW($F$4),COLUMN(I$3)))=0,"",INDIRECT(ADDRESS(ROW()*3-ROW($L$4)-ROW($F$4),COLUMN(I$3))))</f>
        <v>0.96889999999999998</v>
      </c>
      <c r="S11" s="23" cm="1">
        <f t="array" aca="1" ref="S11" ca="1">IF(INDIRECT(ADDRESS(ROW()*3-ROW($L$4)-ROW($F$4),COLUMN(J$3)))=0,"",INDIRECT(ADDRESS(ROW()*3-ROW($L$4)-ROW($F$4),COLUMN(J$3))))</f>
        <v>0.11650000000000001</v>
      </c>
      <c r="T11" s="68" cm="1">
        <f t="array" aca="1" ref="T11" ca="1">IF(INDIRECT(ADDRESS(ROW()*3-ROW($L$4)-ROW($F$4)+1,COLUMN(G$3)))=0,"",INDIRECT(ADDRESS(ROW()*3-ROW($L$4)-ROW($F$4)+1,COLUMN(G$3))))</f>
        <v>3.1044999999999998</v>
      </c>
      <c r="U11" s="68" cm="1">
        <f t="array" aca="1" ref="U11" ca="1">IF(INDIRECT(ADDRESS(ROW()*3-ROW($L$4)-ROW($F$4)+1,COLUMN(H$3)))=0,"",INDIRECT(ADDRESS(ROW()*3-ROW($L$4)-ROW($F$4)+1,COLUMN(H$3))))</f>
        <v>1.9969999999999999</v>
      </c>
      <c r="V11" s="68" cm="1">
        <f t="array" aca="1" ref="V11" ca="1">IF(INDIRECT(ADDRESS(ROW()*3-ROW($L$4)-ROW($F$4)+1,COLUMN(I$3)))=0,"",INDIRECT(ADDRESS(ROW()*3-ROW($L$4)-ROW($F$4)+1,COLUMN(I$3))))</f>
        <v>0.98860000000000003</v>
      </c>
      <c r="W11" s="68" cm="1">
        <f t="array" aca="1" ref="W11" ca="1">IF(INDIRECT(ADDRESS(ROW()*3-ROW($L$4)-ROW($F$4)+1,COLUMN(J$3)))=0,"",INDIRECT(ADDRESS(ROW()*3-ROW($L$4)-ROW($F$4)+1,COLUMN(J$3))))</f>
        <v>0.11890000000000001</v>
      </c>
      <c r="X11" s="23" cm="1">
        <f t="array" aca="1" ref="X11" ca="1">IF(INDIRECT(ADDRESS(ROW()*3-ROW($L$4)-ROW($F$4),COLUMN(G$3)))=0,"",INDIRECT(ADDRESS(ROW()*3-ROW($L$4)-ROW($F$4)+2,COLUMN(G$3))))</f>
        <v>3.1775000000000002</v>
      </c>
      <c r="Y11" s="23" cm="1">
        <f t="array" aca="1" ref="Y11" ca="1">IF(INDIRECT(ADDRESS(ROW()*3-ROW($L$4)-ROW($F$4),COLUMN(H$3)))=0,"",INDIRECT(ADDRESS(ROW()*3-ROW($L$4)-ROW($F$4)+2,COLUMN(H$3))))</f>
        <v>2.044</v>
      </c>
      <c r="Z11" s="23" cm="1">
        <f t="array" aca="1" ref="Z11" ca="1">IF(INDIRECT(ADDRESS(ROW()*3-ROW($L$4)-ROW($F$4),COLUMN(I$3)))=0,"",INDIRECT(ADDRESS(ROW()*3-ROW($L$4)-ROW($F$4)+2,COLUMN(I$3))))</f>
        <v>1.0118</v>
      </c>
      <c r="AA11" s="23" cm="1">
        <f t="array" aca="1" ref="AA11" ca="1">IF(INDIRECT(ADDRESS(ROW()*3-ROW($L$4)-ROW($F$4),COLUMN(J$3)))=0,"",INDIRECT(ADDRESS(ROW()*3-ROW($L$4)-ROW($F$4)+2,COLUMN(J$3))))</f>
        <v>0.1217</v>
      </c>
    </row>
    <row r="12" spans="1:27" ht="15" thickBot="1">
      <c r="A12" s="3" t="s">
        <v>22</v>
      </c>
      <c r="B12" s="39">
        <v>2.4665000000000001E-4</v>
      </c>
      <c r="C12" s="205"/>
      <c r="D12" s="205"/>
      <c r="E12" s="204"/>
      <c r="F12" s="3" t="s">
        <v>22</v>
      </c>
      <c r="G12" s="187">
        <v>3.2864</v>
      </c>
      <c r="H12" s="188">
        <v>1.9968999999999999</v>
      </c>
      <c r="I12" s="188">
        <v>1.2197</v>
      </c>
      <c r="J12" s="188">
        <v>6.9800000000000001E-2</v>
      </c>
      <c r="K12" s="19"/>
      <c r="L12" s="28">
        <v>2019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457.92</v>
      </c>
      <c r="P12" s="23" cm="1">
        <f t="array" aca="1" ref="P12" ca="1">IF(INDIRECT(ADDRESS(ROW()*3-ROW($L$4)-ROW($F$4),COLUMN(G$3)))=0,"",INDIRECT(ADDRESS(ROW()*3-ROW($L$4)-ROW($F$4),COLUMN(G$3))))</f>
        <v>3.5865</v>
      </c>
      <c r="Q12" s="23" cm="1">
        <f t="array" aca="1" ref="Q12" ca="1">IF(INDIRECT(ADDRESS(ROW()*3-ROW($L$4)-ROW($F$4),COLUMN(H$3)))=0,"",INDIRECT(ADDRESS(ROW()*3-ROW($L$4)-ROW($F$4),COLUMN(H$3))))</f>
        <v>2.3824000000000001</v>
      </c>
      <c r="R12" s="23" cm="1">
        <f t="array" aca="1" ref="R12" ca="1">IF(INDIRECT(ADDRESS(ROW()*3-ROW($L$4)-ROW($F$4),COLUMN(I$3)))=0,"",INDIRECT(ADDRESS(ROW()*3-ROW($L$4)-ROW($F$4),COLUMN(I$3))))</f>
        <v>1.0834999999999999</v>
      </c>
      <c r="S12" s="23" cm="1">
        <f t="array" aca="1" ref="S12" ca="1">IF(INDIRECT(ADDRESS(ROW()*3-ROW($L$4)-ROW($F$4),COLUMN(J$3)))=0,"",INDIRECT(ADDRESS(ROW()*3-ROW($L$4)-ROW($F$4),COLUMN(J$3))))</f>
        <v>0.1206</v>
      </c>
      <c r="T12" s="68" cm="1">
        <f t="array" aca="1" ref="T12" ca="1">IF(INDIRECT(ADDRESS(ROW()*3-ROW($L$4)-ROW($F$4)+1,COLUMN(G$3)))=0,"",INDIRECT(ADDRESS(ROW()*3-ROW($L$4)-ROW($F$4)+1,COLUMN(G$3))))</f>
        <v>3.6595</v>
      </c>
      <c r="U12" s="68" cm="1">
        <f t="array" aca="1" ref="U12" ca="1">IF(INDIRECT(ADDRESS(ROW()*3-ROW($L$4)-ROW($F$4)+1,COLUMN(H$3)))=0,"",INDIRECT(ADDRESS(ROW()*3-ROW($L$4)-ROW($F$4)+1,COLUMN(H$3))))</f>
        <v>2.4309000000000003</v>
      </c>
      <c r="V12" s="68" cm="1">
        <f t="array" aca="1" ref="V12" ca="1">IF(INDIRECT(ADDRESS(ROW()*3-ROW($L$4)-ROW($F$4)+1,COLUMN(I$3)))=0,"",INDIRECT(ADDRESS(ROW()*3-ROW($L$4)-ROW($F$4)+1,COLUMN(I$3))))</f>
        <v>1.1055999999999999</v>
      </c>
      <c r="W12" s="68" cm="1">
        <f t="array" aca="1" ref="W12" ca="1">IF(INDIRECT(ADDRESS(ROW()*3-ROW($L$4)-ROW($F$4)+1,COLUMN(J$3)))=0,"",INDIRECT(ADDRESS(ROW()*3-ROW($L$4)-ROW($F$4)+1,COLUMN(J$3))))</f>
        <v>0.123</v>
      </c>
      <c r="X12" s="23" cm="1">
        <f t="array" aca="1" ref="X12" ca="1">IF(INDIRECT(ADDRESS(ROW()*3-ROW($L$4)-ROW($F$4),COLUMN(G$3)))=0,"",INDIRECT(ADDRESS(ROW()*3-ROW($L$4)-ROW($F$4)+2,COLUMN(G$3))))</f>
        <v>3.7454999999999998</v>
      </c>
      <c r="Y12" s="23" cm="1">
        <f t="array" aca="1" ref="Y12" ca="1">IF(INDIRECT(ADDRESS(ROW()*3-ROW($L$4)-ROW($F$4),COLUMN(H$3)))=0,"",INDIRECT(ADDRESS(ROW()*3-ROW($L$4)-ROW($F$4)+2,COLUMN(H$3))))</f>
        <v>2.488</v>
      </c>
      <c r="Z12" s="23" cm="1">
        <f t="array" aca="1" ref="Z12" ca="1">IF(INDIRECT(ADDRESS(ROW()*3-ROW($L$4)-ROW($F$4),COLUMN(I$3)))=0,"",INDIRECT(ADDRESS(ROW()*3-ROW($L$4)-ROW($F$4)+2,COLUMN(I$3))))</f>
        <v>1.1315999999999999</v>
      </c>
      <c r="AA12" s="23" cm="1">
        <f t="array" aca="1" ref="AA12" ca="1">IF(INDIRECT(ADDRESS(ROW()*3-ROW($L$4)-ROW($F$4),COLUMN(J$3)))=0,"",INDIRECT(ADDRESS(ROW()*3-ROW($L$4)-ROW($F$4)+2,COLUMN(J$3))))</f>
        <v>0.12590000000000001</v>
      </c>
    </row>
    <row r="13" spans="1:27" ht="15" thickBot="1">
      <c r="A13" s="3" t="s">
        <v>23</v>
      </c>
      <c r="B13" s="39">
        <v>2.3722000000000001E-4</v>
      </c>
      <c r="C13" s="205" t="s">
        <v>6</v>
      </c>
      <c r="D13" s="205" t="s">
        <v>7</v>
      </c>
      <c r="E13" s="204">
        <v>420.39</v>
      </c>
      <c r="F13" s="3" t="s">
        <v>23</v>
      </c>
      <c r="G13" s="187">
        <v>2.8559000000000001</v>
      </c>
      <c r="H13" s="188">
        <v>1.3725000000000001</v>
      </c>
      <c r="I13" s="188">
        <v>1.4518</v>
      </c>
      <c r="J13" s="188">
        <v>3.1600000000000003E-2</v>
      </c>
      <c r="K13" s="19"/>
      <c r="L13" s="28">
        <v>2019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479.4</v>
      </c>
      <c r="P13" s="23" cm="1">
        <f t="array" aca="1" ref="P13" ca="1">IF(INDIRECT(ADDRESS(ROW()*3-ROW($L$4)-ROW($F$4),COLUMN(G$3)))=0,"",INDIRECT(ADDRESS(ROW()*3-ROW($L$4)-ROW($F$4),COLUMN(G$3))))</f>
        <v>4.0743999999999998</v>
      </c>
      <c r="Q13" s="23" cm="1">
        <f t="array" aca="1" ref="Q13" ca="1">IF(INDIRECT(ADDRESS(ROW()*3-ROW($L$4)-ROW($F$4),COLUMN(H$3)))=0,"",INDIRECT(ADDRESS(ROW()*3-ROW($L$4)-ROW($F$4),COLUMN(H$3))))</f>
        <v>2.5737000000000001</v>
      </c>
      <c r="R13" s="23" cm="1">
        <f t="array" aca="1" ref="R13" ca="1">IF(INDIRECT(ADDRESS(ROW()*3-ROW($L$4)-ROW($F$4),COLUMN(I$3)))=0,"",INDIRECT(ADDRESS(ROW()*3-ROW($L$4)-ROW($F$4),COLUMN(I$3))))</f>
        <v>1.3831</v>
      </c>
      <c r="S13" s="23" cm="1">
        <f t="array" aca="1" ref="S13" ca="1">IF(INDIRECT(ADDRESS(ROW()*3-ROW($L$4)-ROW($F$4),COLUMN(J$3)))=0,"",INDIRECT(ADDRESS(ROW()*3-ROW($L$4)-ROW($F$4),COLUMN(J$3))))</f>
        <v>0.1176</v>
      </c>
      <c r="T13" s="68" cm="1">
        <f t="array" aca="1" ref="T13" ca="1">IF(INDIRECT(ADDRESS(ROW()*3-ROW($L$4)-ROW($F$4)+1,COLUMN(G$3)))=0,"",INDIRECT(ADDRESS(ROW()*3-ROW($L$4)-ROW($F$4)+1,COLUMN(G$3))))</f>
        <v>4.1571999999999996</v>
      </c>
      <c r="U13" s="68" cm="1">
        <f t="array" aca="1" ref="U13" ca="1">IF(INDIRECT(ADDRESS(ROW()*3-ROW($L$4)-ROW($F$4)+1,COLUMN(H$3)))=0,"",INDIRECT(ADDRESS(ROW()*3-ROW($L$4)-ROW($F$4)+1,COLUMN(H$3))))</f>
        <v>2.6259999999999994</v>
      </c>
      <c r="V13" s="68" cm="1">
        <f t="array" aca="1" ref="V13" ca="1">IF(INDIRECT(ADDRESS(ROW()*3-ROW($L$4)-ROW($F$4)+1,COLUMN(I$3)))=0,"",INDIRECT(ADDRESS(ROW()*3-ROW($L$4)-ROW($F$4)+1,COLUMN(I$3))))</f>
        <v>1.4112</v>
      </c>
      <c r="W13" s="68" cm="1">
        <f t="array" aca="1" ref="W13" ca="1">IF(INDIRECT(ADDRESS(ROW()*3-ROW($L$4)-ROW($F$4)+1,COLUMN(J$3)))=0,"",INDIRECT(ADDRESS(ROW()*3-ROW($L$4)-ROW($F$4)+1,COLUMN(J$3))))</f>
        <v>0.12</v>
      </c>
      <c r="X13" s="23" cm="1">
        <f t="array" aca="1" ref="X13" ca="1">IF(INDIRECT(ADDRESS(ROW()*3-ROW($L$4)-ROW($F$4),COLUMN(G$3)))=0,"",INDIRECT(ADDRESS(ROW()*3-ROW($L$4)-ROW($F$4)+2,COLUMN(G$3))))</f>
        <v>4.2549999999999999</v>
      </c>
      <c r="Y13" s="23" cm="1">
        <f t="array" aca="1" ref="Y13" ca="1">IF(INDIRECT(ADDRESS(ROW()*3-ROW($L$4)-ROW($F$4),COLUMN(H$3)))=0,"",INDIRECT(ADDRESS(ROW()*3-ROW($L$4)-ROW($F$4)+2,COLUMN(H$3))))</f>
        <v>2.6877</v>
      </c>
      <c r="Z13" s="23" cm="1">
        <f t="array" aca="1" ref="Z13" ca="1">IF(INDIRECT(ADDRESS(ROW()*3-ROW($L$4)-ROW($F$4),COLUMN(I$3)))=0,"",INDIRECT(ADDRESS(ROW()*3-ROW($L$4)-ROW($F$4)+2,COLUMN(I$3))))</f>
        <v>1.4443999999999999</v>
      </c>
      <c r="AA13" s="23" cm="1">
        <f t="array" aca="1" ref="AA13" ca="1">IF(INDIRECT(ADDRESS(ROW()*3-ROW($L$4)-ROW($F$4),COLUMN(J$3)))=0,"",INDIRECT(ADDRESS(ROW()*3-ROW($L$4)-ROW($F$4)+2,COLUMN(J$3))))</f>
        <v>0.1229</v>
      </c>
    </row>
    <row r="14" spans="1:27" ht="15" thickBot="1">
      <c r="A14" s="3" t="s">
        <v>21</v>
      </c>
      <c r="B14" s="39">
        <v>2.4156000000000001E-4</v>
      </c>
      <c r="C14" s="205"/>
      <c r="D14" s="205"/>
      <c r="E14" s="204"/>
      <c r="F14" s="3" t="s">
        <v>21</v>
      </c>
      <c r="G14" s="187">
        <v>2.9081000000000001</v>
      </c>
      <c r="H14" s="188">
        <v>1.3977000000000002</v>
      </c>
      <c r="I14" s="188">
        <v>1.4782999999999999</v>
      </c>
      <c r="J14" s="188">
        <v>3.2099999999999997E-2</v>
      </c>
      <c r="K14" s="19"/>
      <c r="L14" s="28">
        <v>2019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497.16</v>
      </c>
      <c r="P14" s="23" cm="1">
        <f t="array" aca="1" ref="P14" ca="1">IF(INDIRECT(ADDRESS(ROW()*3-ROW($L$4)-ROW($F$4),COLUMN(G$3)))=0,"",INDIRECT(ADDRESS(ROW()*3-ROW($L$4)-ROW($F$4),COLUMN(G$3))))</f>
        <v>4.4776999999999996</v>
      </c>
      <c r="Q14" s="23" cm="1">
        <f t="array" aca="1" ref="Q14" ca="1">IF(INDIRECT(ADDRESS(ROW()*3-ROW($L$4)-ROW($F$4),COLUMN(H$3)))=0,"",INDIRECT(ADDRESS(ROW()*3-ROW($L$4)-ROW($F$4),COLUMN(H$3))))</f>
        <v>2.5287999999999995</v>
      </c>
      <c r="R14" s="23" cm="1">
        <f t="array" aca="1" ref="R14" ca="1">IF(INDIRECT(ADDRESS(ROW()*3-ROW($L$4)-ROW($F$4),COLUMN(I$3)))=0,"",INDIRECT(ADDRESS(ROW()*3-ROW($L$4)-ROW($F$4),COLUMN(I$3))))</f>
        <v>1.8169</v>
      </c>
      <c r="S14" s="23" cm="1">
        <f t="array" aca="1" ref="S14" ca="1">IF(INDIRECT(ADDRESS(ROW()*3-ROW($L$4)-ROW($F$4),COLUMN(J$3)))=0,"",INDIRECT(ADDRESS(ROW()*3-ROW($L$4)-ROW($F$4),COLUMN(J$3))))</f>
        <v>0.13200000000000001</v>
      </c>
      <c r="T14" s="68" cm="1">
        <f t="array" aca="1" ref="T14" ca="1">IF(INDIRECT(ADDRESS(ROW()*3-ROW($L$4)-ROW($F$4)+1,COLUMN(G$3)))=0,"",INDIRECT(ADDRESS(ROW()*3-ROW($L$4)-ROW($F$4)+1,COLUMN(G$3))))</f>
        <v>4.5688000000000004</v>
      </c>
      <c r="U14" s="68" cm="1">
        <f t="array" aca="1" ref="U14" ca="1">IF(INDIRECT(ADDRESS(ROW()*3-ROW($L$4)-ROW($F$4)+1,COLUMN(H$3)))=0,"",INDIRECT(ADDRESS(ROW()*3-ROW($L$4)-ROW($F$4)+1,COLUMN(H$3))))</f>
        <v>2.5804000000000009</v>
      </c>
      <c r="V14" s="68" cm="1">
        <f t="array" aca="1" ref="V14" ca="1">IF(INDIRECT(ADDRESS(ROW()*3-ROW($L$4)-ROW($F$4)+1,COLUMN(I$3)))=0,"",INDIRECT(ADDRESS(ROW()*3-ROW($L$4)-ROW($F$4)+1,COLUMN(I$3))))</f>
        <v>1.8537999999999999</v>
      </c>
      <c r="W14" s="68" cm="1">
        <f t="array" aca="1" ref="W14" ca="1">IF(INDIRECT(ADDRESS(ROW()*3-ROW($L$4)-ROW($F$4)+1,COLUMN(J$3)))=0,"",INDIRECT(ADDRESS(ROW()*3-ROW($L$4)-ROW($F$4)+1,COLUMN(J$3))))</f>
        <v>0.1346</v>
      </c>
      <c r="X14" s="23" cm="1">
        <f t="array" aca="1" ref="X14" ca="1">IF(INDIRECT(ADDRESS(ROW()*3-ROW($L$4)-ROW($F$4),COLUMN(G$3)))=0,"",INDIRECT(ADDRESS(ROW()*3-ROW($L$4)-ROW($F$4)+2,COLUMN(G$3))))</f>
        <v>4.6761999999999997</v>
      </c>
      <c r="Y14" s="23" cm="1">
        <f t="array" aca="1" ref="Y14" ca="1">IF(INDIRECT(ADDRESS(ROW()*3-ROW($L$4)-ROW($F$4),COLUMN(H$3)))=0,"",INDIRECT(ADDRESS(ROW()*3-ROW($L$4)-ROW($F$4)+2,COLUMN(H$3))))</f>
        <v>2.6409999999999996</v>
      </c>
      <c r="Z14" s="23" cm="1">
        <f t="array" aca="1" ref="Z14" ca="1">IF(INDIRECT(ADDRESS(ROW()*3-ROW($L$4)-ROW($F$4),COLUMN(I$3)))=0,"",INDIRECT(ADDRESS(ROW()*3-ROW($L$4)-ROW($F$4)+2,COLUMN(I$3))))</f>
        <v>1.8974</v>
      </c>
      <c r="AA14" s="23" cm="1">
        <f t="array" aca="1" ref="AA14" ca="1">IF(INDIRECT(ADDRESS(ROW()*3-ROW($L$4)-ROW($F$4),COLUMN(J$3)))=0,"",INDIRECT(ADDRESS(ROW()*3-ROW($L$4)-ROW($F$4)+2,COLUMN(J$3))))</f>
        <v>0.13780000000000001</v>
      </c>
    </row>
    <row r="15" spans="1:27" ht="15" thickBot="1">
      <c r="A15" s="3" t="s">
        <v>22</v>
      </c>
      <c r="B15" s="39">
        <v>2.4665000000000001E-4</v>
      </c>
      <c r="C15" s="205"/>
      <c r="D15" s="205"/>
      <c r="E15" s="204"/>
      <c r="F15" s="3" t="s">
        <v>22</v>
      </c>
      <c r="G15" s="187">
        <v>2.9693999999999998</v>
      </c>
      <c r="H15" s="188">
        <v>1.4270999999999998</v>
      </c>
      <c r="I15" s="188">
        <v>1.5095000000000001</v>
      </c>
      <c r="J15" s="188">
        <v>3.2800000000000003E-2</v>
      </c>
      <c r="K15" s="19"/>
      <c r="L15" s="28">
        <v>2019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485.64</v>
      </c>
      <c r="P15" s="23" cm="1">
        <f t="array" aca="1" ref="P15" ca="1">IF(INDIRECT(ADDRESS(ROW()*3-ROW($L$4)-ROW($F$4),COLUMN(G$3)))=0,"",INDIRECT(ADDRESS(ROW()*3-ROW($L$4)-ROW($F$4),COLUMN(G$3))))</f>
        <v>4.2161</v>
      </c>
      <c r="Q15" s="23" cm="1">
        <f t="array" aca="1" ref="Q15" ca="1">IF(INDIRECT(ADDRESS(ROW()*3-ROW($L$4)-ROW($F$4),COLUMN(H$3)))=0,"",INDIRECT(ADDRESS(ROW()*3-ROW($L$4)-ROW($F$4),COLUMN(H$3))))</f>
        <v>2.0779000000000001</v>
      </c>
      <c r="R15" s="23" cm="1">
        <f t="array" aca="1" ref="R15" ca="1">IF(INDIRECT(ADDRESS(ROW()*3-ROW($L$4)-ROW($F$4),COLUMN(I$3)))=0,"",INDIRECT(ADDRESS(ROW()*3-ROW($L$4)-ROW($F$4),COLUMN(I$3))))</f>
        <v>2.0518999999999998</v>
      </c>
      <c r="S15" s="23" cm="1">
        <f t="array" aca="1" ref="S15" ca="1">IF(INDIRECT(ADDRESS(ROW()*3-ROW($L$4)-ROW($F$4),COLUMN(J$3)))=0,"",INDIRECT(ADDRESS(ROW()*3-ROW($L$4)-ROW($F$4),COLUMN(J$3))))</f>
        <v>8.6300000000000002E-2</v>
      </c>
      <c r="T15" s="68" cm="1">
        <f t="array" aca="1" ref="T15" ca="1">IF(INDIRECT(ADDRESS(ROW()*3-ROW($L$4)-ROW($F$4)+1,COLUMN(G$3)))=0,"",INDIRECT(ADDRESS(ROW()*3-ROW($L$4)-ROW($F$4)+1,COLUMN(G$3))))</f>
        <v>4.3018000000000001</v>
      </c>
      <c r="U15" s="68" cm="1">
        <f t="array" aca="1" ref="U15" ca="1">IF(INDIRECT(ADDRESS(ROW()*3-ROW($L$4)-ROW($F$4)+1,COLUMN(H$3)))=0,"",INDIRECT(ADDRESS(ROW()*3-ROW($L$4)-ROW($F$4)+1,COLUMN(H$3))))</f>
        <v>2.12</v>
      </c>
      <c r="V15" s="68" cm="1">
        <f t="array" aca="1" ref="V15" ca="1">IF(INDIRECT(ADDRESS(ROW()*3-ROW($L$4)-ROW($F$4)+1,COLUMN(I$3)))=0,"",INDIRECT(ADDRESS(ROW()*3-ROW($L$4)-ROW($F$4)+1,COLUMN(I$3))))</f>
        <v>2.0937000000000001</v>
      </c>
      <c r="W15" s="68" cm="1">
        <f t="array" aca="1" ref="W15" ca="1">IF(INDIRECT(ADDRESS(ROW()*3-ROW($L$4)-ROW($F$4)+1,COLUMN(J$3)))=0,"",INDIRECT(ADDRESS(ROW()*3-ROW($L$4)-ROW($F$4)+1,COLUMN(J$3))))</f>
        <v>8.8099999999999998E-2</v>
      </c>
      <c r="X15" s="23" cm="1">
        <f t="array" aca="1" ref="X15" ca="1">IF(INDIRECT(ADDRESS(ROW()*3-ROW($L$4)-ROW($F$4),COLUMN(G$3)))=0,"",INDIRECT(ADDRESS(ROW()*3-ROW($L$4)-ROW($F$4)+2,COLUMN(G$3))))</f>
        <v>4.4029999999999996</v>
      </c>
      <c r="Y15" s="23" cm="1">
        <f t="array" aca="1" ref="Y15" ca="1">IF(INDIRECT(ADDRESS(ROW()*3-ROW($L$4)-ROW($F$4),COLUMN(H$3)))=0,"",INDIRECT(ADDRESS(ROW()*3-ROW($L$4)-ROW($F$4)+2,COLUMN(H$3))))</f>
        <v>2.1699999999999995</v>
      </c>
      <c r="Z15" s="23" cm="1">
        <f t="array" aca="1" ref="Z15" ca="1">IF(INDIRECT(ADDRESS(ROW()*3-ROW($L$4)-ROW($F$4),COLUMN(I$3)))=0,"",INDIRECT(ADDRESS(ROW()*3-ROW($L$4)-ROW($F$4)+2,COLUMN(I$3))))</f>
        <v>2.1429</v>
      </c>
      <c r="AA15" s="23" cm="1">
        <f t="array" aca="1" ref="AA15" ca="1">IF(INDIRECT(ADDRESS(ROW()*3-ROW($L$4)-ROW($F$4),COLUMN(J$3)))=0,"",INDIRECT(ADDRESS(ROW()*3-ROW($L$4)-ROW($F$4)+2,COLUMN(J$3))))</f>
        <v>9.01E-2</v>
      </c>
    </row>
    <row r="16" spans="1:27" ht="15" thickBot="1">
      <c r="A16" s="3" t="s">
        <v>20</v>
      </c>
      <c r="B16" s="39">
        <v>2.3722000000000001E-4</v>
      </c>
      <c r="C16" s="205" t="s">
        <v>7</v>
      </c>
      <c r="D16" s="205" t="s">
        <v>8</v>
      </c>
      <c r="E16" s="204">
        <v>429.6</v>
      </c>
      <c r="F16" s="3" t="s">
        <v>20</v>
      </c>
      <c r="G16" s="187">
        <v>3.0743999999999998</v>
      </c>
      <c r="H16" s="188">
        <v>1.4251999999999998</v>
      </c>
      <c r="I16" s="188">
        <v>1.6143000000000001</v>
      </c>
      <c r="J16" s="188">
        <v>3.49E-2</v>
      </c>
      <c r="K16" s="19"/>
      <c r="L16" s="29">
        <v>2019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487.54</v>
      </c>
      <c r="P16" s="23" cm="1">
        <f t="array" aca="1" ref="P16" ca="1">IF(INDIRECT(ADDRESS(ROW()*3-ROW($L$4)-ROW($F$4),COLUMN(G$3)))=0,"",INDIRECT(ADDRESS(ROW()*3-ROW($L$4)-ROW($F$4),COLUMN(G$3))))</f>
        <v>4.2591999999999999</v>
      </c>
      <c r="Q16" s="23" cm="1">
        <f t="array" aca="1" ref="Q16" ca="1">IF(INDIRECT(ADDRESS(ROW()*3-ROW($L$4)-ROW($F$4),COLUMN(H$3)))=0,"",INDIRECT(ADDRESS(ROW()*3-ROW($L$4)-ROW($F$4),COLUMN(H$3))))</f>
        <v>2.1217999999999999</v>
      </c>
      <c r="R16" s="23" cm="1">
        <f t="array" aca="1" ref="R16" ca="1">IF(INDIRECT(ADDRESS(ROW()*3-ROW($L$4)-ROW($F$4),COLUMN(I$3)))=0,"",INDIRECT(ADDRESS(ROW()*3-ROW($L$4)-ROW($F$4),COLUMN(I$3))))</f>
        <v>2.0531000000000001</v>
      </c>
      <c r="S16" s="23" cm="1">
        <f t="array" aca="1" ref="S16" ca="1">IF(INDIRECT(ADDRESS(ROW()*3-ROW($L$4)-ROW($F$4),COLUMN(J$3)))=0,"",INDIRECT(ADDRESS(ROW()*3-ROW($L$4)-ROW($F$4),COLUMN(J$3))))</f>
        <v>8.43E-2</v>
      </c>
      <c r="T16" s="68" cm="1">
        <f t="array" aca="1" ref="T16" ca="1">IF(INDIRECT(ADDRESS(ROW()*3-ROW($L$4)-ROW($F$4)+1,COLUMN(G$3)))=0,"",INDIRECT(ADDRESS(ROW()*3-ROW($L$4)-ROW($F$4)+1,COLUMN(G$3))))</f>
        <v>4.3459000000000003</v>
      </c>
      <c r="U16" s="68" cm="1">
        <f t="array" aca="1" ref="U16" ca="1">IF(INDIRECT(ADDRESS(ROW()*3-ROW($L$4)-ROW($F$4)+1,COLUMN(H$3)))=0,"",INDIRECT(ADDRESS(ROW()*3-ROW($L$4)-ROW($F$4)+1,COLUMN(H$3))))</f>
        <v>2.1651000000000002</v>
      </c>
      <c r="V16" s="68" cm="1">
        <f t="array" aca="1" ref="V16" ca="1">IF(INDIRECT(ADDRESS(ROW()*3-ROW($L$4)-ROW($F$4)+1,COLUMN(I$3)))=0,"",INDIRECT(ADDRESS(ROW()*3-ROW($L$4)-ROW($F$4)+1,COLUMN(I$3))))</f>
        <v>2.0948000000000002</v>
      </c>
      <c r="W16" s="68" cm="1">
        <f t="array" aca="1" ref="W16" ca="1">IF(INDIRECT(ADDRESS(ROW()*3-ROW($L$4)-ROW($F$4)+1,COLUMN(J$3)))=0,"",INDIRECT(ADDRESS(ROW()*3-ROW($L$4)-ROW($F$4)+1,COLUMN(J$3))))</f>
        <v>8.5999999999999993E-2</v>
      </c>
      <c r="X16" s="23" cm="1">
        <f t="array" aca="1" ref="X16" ca="1">IF(INDIRECT(ADDRESS(ROW()*3-ROW($L$4)-ROW($F$4),COLUMN(G$3)))=0,"",INDIRECT(ADDRESS(ROW()*3-ROW($L$4)-ROW($F$4)+2,COLUMN(G$3))))</f>
        <v>4.4481000000000002</v>
      </c>
      <c r="Y16" s="23" cm="1">
        <f t="array" aca="1" ref="Y16" ca="1">IF(INDIRECT(ADDRESS(ROW()*3-ROW($L$4)-ROW($F$4),COLUMN(H$3)))=0,"",INDIRECT(ADDRESS(ROW()*3-ROW($L$4)-ROW($F$4)+2,COLUMN(H$3))))</f>
        <v>2.2160000000000002</v>
      </c>
      <c r="Z16" s="23" cm="1">
        <f t="array" aca="1" ref="Z16" ca="1">IF(INDIRECT(ADDRESS(ROW()*3-ROW($L$4)-ROW($F$4),COLUMN(I$3)))=0,"",INDIRECT(ADDRESS(ROW()*3-ROW($L$4)-ROW($F$4)+2,COLUMN(I$3))))</f>
        <v>2.1440999999999999</v>
      </c>
      <c r="AA16" s="23" cm="1">
        <f t="array" aca="1" ref="AA16" ca="1">IF(INDIRECT(ADDRESS(ROW()*3-ROW($L$4)-ROW($F$4),COLUMN(J$3)))=0,"",INDIRECT(ADDRESS(ROW()*3-ROW($L$4)-ROW($F$4)+2,COLUMN(J$3))))</f>
        <v>8.7999999999999995E-2</v>
      </c>
    </row>
    <row r="17" spans="1:21" ht="15" thickBot="1">
      <c r="A17" s="3" t="s">
        <v>21</v>
      </c>
      <c r="B17" s="39">
        <v>2.4156000000000001E-4</v>
      </c>
      <c r="C17" s="205"/>
      <c r="D17" s="205"/>
      <c r="E17" s="204"/>
      <c r="F17" s="3" t="s">
        <v>21</v>
      </c>
      <c r="G17" s="187">
        <v>3.1305999999999998</v>
      </c>
      <c r="H17" s="188">
        <v>1.4512999999999998</v>
      </c>
      <c r="I17" s="188">
        <v>1.6437999999999999</v>
      </c>
      <c r="J17" s="188">
        <v>3.5499999999999997E-2</v>
      </c>
      <c r="K17" s="19"/>
    </row>
    <row r="18" spans="1:21" ht="16" thickBot="1">
      <c r="A18" s="3" t="s">
        <v>22</v>
      </c>
      <c r="B18" s="39">
        <v>2.4665000000000001E-4</v>
      </c>
      <c r="C18" s="205"/>
      <c r="D18" s="205"/>
      <c r="E18" s="204"/>
      <c r="F18" s="3" t="s">
        <v>22</v>
      </c>
      <c r="G18" s="187">
        <v>3.1966000000000001</v>
      </c>
      <c r="H18" s="188">
        <v>1.4818</v>
      </c>
      <c r="I18" s="188">
        <v>1.6785000000000001</v>
      </c>
      <c r="J18" s="188">
        <v>3.6299999999999999E-2</v>
      </c>
      <c r="K18" s="19"/>
      <c r="L18" s="16" t="str">
        <f>"Αναπροσαρμογή Καυσίμων " &amp; L4 &amp; " - Ψηλή Τάση  (c/kWh)"</f>
        <v>Αναπροσαρμογή Καυσίμων 2019 - Ψηλή Τάση  (c/kWh)</v>
      </c>
      <c r="U18" s="16" t="str">
        <f>"Αναπροσαρμογή Καυσίμων " &amp; L4 &amp; " - Χαμηλή Τάση (c/kWh)"</f>
        <v>Αναπροσαρμογή Καυσίμων 2019 - Χαμηλή Τάση (c/kWh)</v>
      </c>
    </row>
    <row r="19" spans="1:21" ht="15" thickBot="1">
      <c r="A19" s="3" t="s">
        <v>20</v>
      </c>
      <c r="B19" s="39">
        <v>2.3722000000000001E-4</v>
      </c>
      <c r="C19" s="205" t="s">
        <v>8</v>
      </c>
      <c r="D19" s="205" t="s">
        <v>9</v>
      </c>
      <c r="E19" s="204">
        <v>467.97</v>
      </c>
      <c r="F19" s="3" t="s">
        <v>20</v>
      </c>
      <c r="G19" s="187">
        <v>3.9845999999999999</v>
      </c>
      <c r="H19" s="188">
        <v>2.0564999999999998</v>
      </c>
      <c r="I19" s="188">
        <v>1.8747</v>
      </c>
      <c r="J19" s="188">
        <v>5.3400000000000003E-2</v>
      </c>
      <c r="K19" s="19"/>
    </row>
    <row r="20" spans="1:21" ht="15" thickBot="1">
      <c r="A20" s="3" t="s">
        <v>21</v>
      </c>
      <c r="B20" s="39">
        <v>2.4156000000000001E-4</v>
      </c>
      <c r="C20" s="205"/>
      <c r="D20" s="205"/>
      <c r="E20" s="204"/>
      <c r="F20" s="3" t="s">
        <v>21</v>
      </c>
      <c r="G20" s="187">
        <v>4.0575000000000001</v>
      </c>
      <c r="H20" s="188">
        <v>2.0941000000000005</v>
      </c>
      <c r="I20" s="188">
        <v>1.909</v>
      </c>
      <c r="J20" s="188">
        <v>5.4399999999999997E-2</v>
      </c>
      <c r="K20" s="19"/>
    </row>
    <row r="21" spans="1:21" ht="15" thickBot="1">
      <c r="A21" s="3" t="s">
        <v>22</v>
      </c>
      <c r="B21" s="39">
        <v>2.4665000000000001E-4</v>
      </c>
      <c r="C21" s="205"/>
      <c r="D21" s="205"/>
      <c r="E21" s="204"/>
      <c r="F21" s="3" t="s">
        <v>22</v>
      </c>
      <c r="G21" s="187">
        <v>4.1429999999999998</v>
      </c>
      <c r="H21" s="188">
        <v>2.1381999999999999</v>
      </c>
      <c r="I21" s="188">
        <v>1.9493</v>
      </c>
      <c r="J21" s="188">
        <v>5.5500000000000001E-2</v>
      </c>
      <c r="K21" s="19"/>
    </row>
    <row r="22" spans="1:21" ht="15" thickBot="1">
      <c r="A22" s="3" t="s">
        <v>20</v>
      </c>
      <c r="B22" s="39">
        <v>2.3722000000000001E-4</v>
      </c>
      <c r="C22" s="205" t="s">
        <v>9</v>
      </c>
      <c r="D22" s="205" t="s">
        <v>10</v>
      </c>
      <c r="E22" s="204">
        <v>471.41</v>
      </c>
      <c r="F22" s="3" t="s">
        <v>20</v>
      </c>
      <c r="G22" s="187">
        <v>4.0662000000000003</v>
      </c>
      <c r="H22" s="188">
        <v>2.3136000000000001</v>
      </c>
      <c r="I22" s="188">
        <v>1.629</v>
      </c>
      <c r="J22" s="188">
        <v>0.1236</v>
      </c>
      <c r="K22" s="19"/>
    </row>
    <row r="23" spans="1:21" ht="15" thickBot="1">
      <c r="A23" s="3" t="s">
        <v>21</v>
      </c>
      <c r="B23" s="39">
        <v>2.4156000000000001E-4</v>
      </c>
      <c r="C23" s="205"/>
      <c r="D23" s="205"/>
      <c r="E23" s="204"/>
      <c r="F23" s="3" t="s">
        <v>21</v>
      </c>
      <c r="G23" s="187">
        <v>4.1406000000000001</v>
      </c>
      <c r="H23" s="188">
        <v>2.3558999999999997</v>
      </c>
      <c r="I23" s="188">
        <v>1.6588000000000001</v>
      </c>
      <c r="J23" s="188">
        <v>0.12590000000000001</v>
      </c>
      <c r="K23" s="19"/>
    </row>
    <row r="24" spans="1:21" ht="15" thickBot="1">
      <c r="A24" s="3" t="s">
        <v>24</v>
      </c>
      <c r="B24" s="39">
        <v>2.4665000000000001E-4</v>
      </c>
      <c r="C24" s="205"/>
      <c r="D24" s="205"/>
      <c r="E24" s="204"/>
      <c r="F24" s="3" t="s">
        <v>24</v>
      </c>
      <c r="G24" s="187">
        <v>4.2278000000000002</v>
      </c>
      <c r="H24" s="188">
        <v>2.4056000000000006</v>
      </c>
      <c r="I24" s="188">
        <v>1.6937</v>
      </c>
      <c r="J24" s="188">
        <v>0.1285</v>
      </c>
      <c r="K24" s="19"/>
    </row>
    <row r="25" spans="1:21" ht="15" thickBot="1">
      <c r="A25" s="3" t="s">
        <v>20</v>
      </c>
      <c r="B25" s="38">
        <v>2.2711000000000001E-4</v>
      </c>
      <c r="C25" s="205" t="s">
        <v>10</v>
      </c>
      <c r="D25" s="205" t="s">
        <v>11</v>
      </c>
      <c r="E25" s="204">
        <v>433.97</v>
      </c>
      <c r="F25" s="3" t="s">
        <v>20</v>
      </c>
      <c r="G25" s="187">
        <v>3.0426000000000002</v>
      </c>
      <c r="H25" s="188">
        <v>1.9572000000000001</v>
      </c>
      <c r="I25" s="188">
        <v>0.96889999999999998</v>
      </c>
      <c r="J25" s="188">
        <v>0.11650000000000001</v>
      </c>
      <c r="K25" s="19"/>
    </row>
    <row r="26" spans="1:21" ht="15" thickBot="1">
      <c r="A26" s="3" t="s">
        <v>21</v>
      </c>
      <c r="B26" s="38">
        <v>2.3173000000000001E-4</v>
      </c>
      <c r="C26" s="205"/>
      <c r="D26" s="205"/>
      <c r="E26" s="204"/>
      <c r="F26" s="3" t="s">
        <v>21</v>
      </c>
      <c r="G26" s="187">
        <v>3.1044999999999998</v>
      </c>
      <c r="H26" s="188">
        <v>1.9969999999999999</v>
      </c>
      <c r="I26" s="188">
        <v>0.98860000000000003</v>
      </c>
      <c r="J26" s="188">
        <v>0.11890000000000001</v>
      </c>
      <c r="K26" s="19"/>
    </row>
    <row r="27" spans="1:21" ht="15" thickBot="1">
      <c r="A27" s="3" t="s">
        <v>22</v>
      </c>
      <c r="B27" s="38">
        <v>2.3718E-4</v>
      </c>
      <c r="C27" s="205"/>
      <c r="D27" s="205"/>
      <c r="E27" s="204"/>
      <c r="F27" s="3" t="s">
        <v>22</v>
      </c>
      <c r="G27" s="187">
        <v>3.1775000000000002</v>
      </c>
      <c r="H27" s="188">
        <v>2.044</v>
      </c>
      <c r="I27" s="188">
        <v>1.0118</v>
      </c>
      <c r="J27" s="188">
        <v>0.1217</v>
      </c>
      <c r="K27" s="19"/>
    </row>
    <row r="28" spans="1:21" ht="15" thickBot="1">
      <c r="A28" s="3" t="s">
        <v>20</v>
      </c>
      <c r="B28" s="38">
        <v>2.2711000000000001E-4</v>
      </c>
      <c r="C28" s="205" t="s">
        <v>11</v>
      </c>
      <c r="D28" s="205" t="s">
        <v>12</v>
      </c>
      <c r="E28" s="204">
        <v>457.92</v>
      </c>
      <c r="F28" s="3" t="s">
        <v>20</v>
      </c>
      <c r="G28" s="187">
        <v>3.5865</v>
      </c>
      <c r="H28" s="188">
        <v>2.3824000000000001</v>
      </c>
      <c r="I28" s="188">
        <v>1.0834999999999999</v>
      </c>
      <c r="J28" s="188">
        <v>0.1206</v>
      </c>
      <c r="K28" s="19"/>
    </row>
    <row r="29" spans="1:21" ht="15" thickBot="1">
      <c r="A29" s="3" t="s">
        <v>25</v>
      </c>
      <c r="B29" s="38">
        <v>2.3173000000000001E-4</v>
      </c>
      <c r="C29" s="205"/>
      <c r="D29" s="205"/>
      <c r="E29" s="204"/>
      <c r="F29" s="3" t="s">
        <v>25</v>
      </c>
      <c r="G29" s="187">
        <v>3.6595</v>
      </c>
      <c r="H29" s="188">
        <v>2.4309000000000003</v>
      </c>
      <c r="I29" s="188">
        <v>1.1055999999999999</v>
      </c>
      <c r="J29" s="188">
        <v>0.123</v>
      </c>
      <c r="K29" s="19"/>
    </row>
    <row r="30" spans="1:21" ht="15" thickBot="1">
      <c r="A30" s="3" t="s">
        <v>26</v>
      </c>
      <c r="B30" s="38">
        <v>2.3718E-4</v>
      </c>
      <c r="C30" s="205"/>
      <c r="D30" s="205"/>
      <c r="E30" s="204"/>
      <c r="F30" s="3" t="s">
        <v>26</v>
      </c>
      <c r="G30" s="187">
        <v>3.7454999999999998</v>
      </c>
      <c r="H30" s="188">
        <v>2.488</v>
      </c>
      <c r="I30" s="188">
        <v>1.1315999999999999</v>
      </c>
      <c r="J30" s="188">
        <v>0.12590000000000001</v>
      </c>
      <c r="K30" s="19"/>
    </row>
    <row r="31" spans="1:21" ht="15" thickBot="1">
      <c r="A31" s="3" t="s">
        <v>20</v>
      </c>
      <c r="B31" s="38">
        <v>2.2711000000000001E-4</v>
      </c>
      <c r="C31" s="205" t="s">
        <v>12</v>
      </c>
      <c r="D31" s="205" t="s">
        <v>17</v>
      </c>
      <c r="E31" s="204">
        <v>479.4</v>
      </c>
      <c r="F31" s="3" t="s">
        <v>20</v>
      </c>
      <c r="G31" s="187">
        <v>4.0743999999999998</v>
      </c>
      <c r="H31" s="188">
        <v>2.5737000000000001</v>
      </c>
      <c r="I31" s="188">
        <v>1.3831</v>
      </c>
      <c r="J31" s="188">
        <v>0.1176</v>
      </c>
      <c r="K31" s="19"/>
    </row>
    <row r="32" spans="1:21" ht="15" thickBot="1">
      <c r="A32" s="3" t="s">
        <v>25</v>
      </c>
      <c r="B32" s="38">
        <v>2.3173000000000001E-4</v>
      </c>
      <c r="C32" s="205"/>
      <c r="D32" s="205"/>
      <c r="E32" s="204"/>
      <c r="F32" s="3" t="s">
        <v>25</v>
      </c>
      <c r="G32" s="187">
        <v>4.1571999999999996</v>
      </c>
      <c r="H32" s="188">
        <v>2.6259999999999994</v>
      </c>
      <c r="I32" s="188">
        <v>1.4112</v>
      </c>
      <c r="J32" s="188">
        <v>0.12</v>
      </c>
      <c r="K32" s="19"/>
    </row>
    <row r="33" spans="1:11" ht="15" thickBot="1">
      <c r="A33" s="3" t="s">
        <v>26</v>
      </c>
      <c r="B33" s="38">
        <v>2.3718E-4</v>
      </c>
      <c r="C33" s="205"/>
      <c r="D33" s="205"/>
      <c r="E33" s="204"/>
      <c r="F33" s="3" t="s">
        <v>26</v>
      </c>
      <c r="G33" s="187">
        <v>4.2549999999999999</v>
      </c>
      <c r="H33" s="188">
        <v>2.6877</v>
      </c>
      <c r="I33" s="188">
        <v>1.4443999999999999</v>
      </c>
      <c r="J33" s="188">
        <v>0.1229</v>
      </c>
      <c r="K33" s="19"/>
    </row>
    <row r="34" spans="1:11" ht="15" thickBot="1">
      <c r="A34" s="3" t="s">
        <v>20</v>
      </c>
      <c r="B34" s="38">
        <v>2.2711000000000001E-4</v>
      </c>
      <c r="C34" s="205" t="s">
        <v>17</v>
      </c>
      <c r="D34" s="205" t="s">
        <v>30</v>
      </c>
      <c r="E34" s="204">
        <v>497.16</v>
      </c>
      <c r="F34" s="3" t="s">
        <v>20</v>
      </c>
      <c r="G34" s="187">
        <v>4.4776999999999996</v>
      </c>
      <c r="H34" s="188">
        <v>2.5287999999999995</v>
      </c>
      <c r="I34" s="188">
        <v>1.8169</v>
      </c>
      <c r="J34" s="188">
        <v>0.13200000000000001</v>
      </c>
      <c r="K34" s="19"/>
    </row>
    <row r="35" spans="1:11" ht="15" thickBot="1">
      <c r="A35" s="3" t="s">
        <v>25</v>
      </c>
      <c r="B35" s="38">
        <v>2.3173000000000001E-4</v>
      </c>
      <c r="C35" s="205"/>
      <c r="D35" s="205"/>
      <c r="E35" s="204"/>
      <c r="F35" s="3" t="s">
        <v>25</v>
      </c>
      <c r="G35" s="187">
        <v>4.5688000000000004</v>
      </c>
      <c r="H35" s="188">
        <v>2.5804000000000009</v>
      </c>
      <c r="I35" s="188">
        <v>1.8537999999999999</v>
      </c>
      <c r="J35" s="188">
        <v>0.1346</v>
      </c>
      <c r="K35" s="19"/>
    </row>
    <row r="36" spans="1:11" ht="15" thickBot="1">
      <c r="A36" s="3" t="s">
        <v>26</v>
      </c>
      <c r="B36" s="38">
        <v>2.3718E-4</v>
      </c>
      <c r="C36" s="205"/>
      <c r="D36" s="205"/>
      <c r="E36" s="204"/>
      <c r="F36" s="3" t="s">
        <v>26</v>
      </c>
      <c r="G36" s="187">
        <v>4.6761999999999997</v>
      </c>
      <c r="H36" s="188">
        <v>2.6409999999999996</v>
      </c>
      <c r="I36" s="188">
        <v>1.8974</v>
      </c>
      <c r="J36" s="188">
        <v>0.13780000000000001</v>
      </c>
      <c r="K36" s="19"/>
    </row>
    <row r="37" spans="1:11" ht="15.75" customHeight="1" thickBot="1">
      <c r="A37" s="3" t="s">
        <v>20</v>
      </c>
      <c r="B37" s="38">
        <v>2.2711000000000001E-4</v>
      </c>
      <c r="C37" s="205" t="s">
        <v>13</v>
      </c>
      <c r="D37" s="205" t="s">
        <v>14</v>
      </c>
      <c r="E37" s="204">
        <v>485.64</v>
      </c>
      <c r="F37" s="3" t="s">
        <v>20</v>
      </c>
      <c r="G37" s="187">
        <v>4.2161</v>
      </c>
      <c r="H37" s="188">
        <v>2.0779000000000001</v>
      </c>
      <c r="I37" s="188">
        <v>2.0518999999999998</v>
      </c>
      <c r="J37" s="188">
        <v>8.6300000000000002E-2</v>
      </c>
      <c r="K37" s="19"/>
    </row>
    <row r="38" spans="1:11" ht="15" thickBot="1">
      <c r="A38" s="3" t="s">
        <v>25</v>
      </c>
      <c r="B38" s="38">
        <v>2.3173000000000001E-4</v>
      </c>
      <c r="C38" s="205"/>
      <c r="D38" s="205"/>
      <c r="E38" s="204"/>
      <c r="F38" s="3" t="s">
        <v>25</v>
      </c>
      <c r="G38" s="187">
        <v>4.3018000000000001</v>
      </c>
      <c r="H38" s="188">
        <v>2.12</v>
      </c>
      <c r="I38" s="188">
        <v>2.0937000000000001</v>
      </c>
      <c r="J38" s="188">
        <v>8.8099999999999998E-2</v>
      </c>
      <c r="K38" s="19"/>
    </row>
    <row r="39" spans="1:11" ht="15" thickBot="1">
      <c r="A39" s="3" t="s">
        <v>26</v>
      </c>
      <c r="B39" s="38">
        <v>2.3718E-4</v>
      </c>
      <c r="C39" s="205"/>
      <c r="D39" s="205"/>
      <c r="E39" s="204"/>
      <c r="F39" s="3" t="s">
        <v>26</v>
      </c>
      <c r="G39" s="187">
        <v>4.4029999999999996</v>
      </c>
      <c r="H39" s="188">
        <v>2.1699999999999995</v>
      </c>
      <c r="I39" s="188">
        <v>2.1429</v>
      </c>
      <c r="J39" s="188">
        <v>9.01E-2</v>
      </c>
      <c r="K39" s="19"/>
    </row>
    <row r="40" spans="1:11" ht="15" thickBot="1">
      <c r="A40" s="4" t="s">
        <v>20</v>
      </c>
      <c r="B40" s="38">
        <v>2.2711000000000001E-4</v>
      </c>
      <c r="C40" s="205" t="s">
        <v>15</v>
      </c>
      <c r="D40" s="205"/>
      <c r="E40" s="204">
        <v>487.54</v>
      </c>
      <c r="F40" s="4" t="s">
        <v>20</v>
      </c>
      <c r="G40" s="187">
        <v>4.2591999999999999</v>
      </c>
      <c r="H40" s="188">
        <v>2.1217999999999999</v>
      </c>
      <c r="I40" s="188">
        <v>2.0531000000000001</v>
      </c>
      <c r="J40" s="188">
        <v>8.43E-2</v>
      </c>
      <c r="K40" s="19"/>
    </row>
    <row r="41" spans="1:11" ht="15" thickBot="1">
      <c r="A41" s="4" t="s">
        <v>25</v>
      </c>
      <c r="B41" s="38">
        <v>2.3173000000000001E-4</v>
      </c>
      <c r="C41" s="205"/>
      <c r="D41" s="205"/>
      <c r="E41" s="204"/>
      <c r="F41" s="4" t="s">
        <v>25</v>
      </c>
      <c r="G41" s="187">
        <v>4.3459000000000003</v>
      </c>
      <c r="H41" s="188">
        <v>2.1651000000000002</v>
      </c>
      <c r="I41" s="188">
        <v>2.0948000000000002</v>
      </c>
      <c r="J41" s="188">
        <v>8.5999999999999993E-2</v>
      </c>
      <c r="K41" s="19"/>
    </row>
    <row r="42" spans="1:11" ht="15" thickBot="1">
      <c r="A42" s="4" t="s">
        <v>26</v>
      </c>
      <c r="B42" s="38">
        <v>2.3718E-4</v>
      </c>
      <c r="C42" s="205"/>
      <c r="D42" s="205"/>
      <c r="E42" s="204"/>
      <c r="F42" s="4" t="s">
        <v>26</v>
      </c>
      <c r="G42" s="187">
        <v>4.4481000000000002</v>
      </c>
      <c r="H42" s="188">
        <v>2.2160000000000002</v>
      </c>
      <c r="I42" s="188">
        <v>2.1440999999999999</v>
      </c>
      <c r="J42" s="188">
        <v>8.7999999999999995E-2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0666A-642E-4974-8BA1-4014527E2A43}">
  <dimension ref="A1:AA49"/>
  <sheetViews>
    <sheetView topLeftCell="D2" workbookViewId="0">
      <selection activeCell="K8" sqref="K8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27" ht="46.5" hidden="1" customHeight="1" thickBot="1">
      <c r="A1" s="2"/>
      <c r="C1" s="1" t="s">
        <v>0</v>
      </c>
      <c r="D1" s="1" t="s">
        <v>1</v>
      </c>
      <c r="E1" s="8" t="s">
        <v>2</v>
      </c>
      <c r="F1" s="2"/>
      <c r="G1" s="206" t="s">
        <v>3</v>
      </c>
      <c r="H1" s="207"/>
      <c r="I1" s="207"/>
      <c r="J1" s="208"/>
    </row>
    <row r="2" spans="1:27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20</v>
      </c>
      <c r="Q2" s="210"/>
      <c r="R2" s="210"/>
      <c r="S2" s="211"/>
      <c r="T2" s="213" t="s">
        <v>31</v>
      </c>
      <c r="U2" s="214"/>
      <c r="V2" s="214"/>
      <c r="W2" s="215"/>
      <c r="X2" s="210" t="s">
        <v>24</v>
      </c>
      <c r="Y2" s="210"/>
      <c r="Z2" s="210"/>
      <c r="AA2" s="211"/>
    </row>
    <row r="3" spans="1:27" ht="31.5" thickBot="1">
      <c r="A3" s="5" t="s">
        <v>18</v>
      </c>
      <c r="B3" s="1" t="s">
        <v>33</v>
      </c>
      <c r="C3" s="5">
        <v>2020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27" ht="15" thickBot="1">
      <c r="A4" s="3" t="s">
        <v>20</v>
      </c>
      <c r="B4" s="38">
        <v>2.2711000000000001E-4</v>
      </c>
      <c r="C4" s="205"/>
      <c r="D4" s="205" t="s">
        <v>4</v>
      </c>
      <c r="E4" s="204">
        <v>487.54</v>
      </c>
      <c r="F4" s="3" t="s">
        <v>20</v>
      </c>
      <c r="G4" s="187">
        <v>4.2591999999999999</v>
      </c>
      <c r="H4" s="188">
        <v>2.1217999999999999</v>
      </c>
      <c r="I4" s="188">
        <v>2.0531000000000001</v>
      </c>
      <c r="J4" s="188">
        <v>8.43E-2</v>
      </c>
      <c r="K4" s="19"/>
      <c r="L4" s="28">
        <v>2020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487.54</v>
      </c>
      <c r="P4" s="23" cm="1">
        <f t="array" aca="1" ref="P4" ca="1">IF(INDIRECT(ADDRESS(ROW()*3-ROW($L$4)-ROW($F$4),COLUMN(G$3)))=0,"",INDIRECT(ADDRESS(ROW()*3-ROW($L$4)-ROW($F$4),COLUMN(G$3))))</f>
        <v>4.2591999999999999</v>
      </c>
      <c r="Q4" s="23" cm="1">
        <f t="array" aca="1" ref="Q4" ca="1">IF(INDIRECT(ADDRESS(ROW()*3-ROW($L$4)-ROW($F$4),COLUMN(H$3)))=0,"",INDIRECT(ADDRESS(ROW()*3-ROW($L$4)-ROW($F$4),COLUMN(H$3))))</f>
        <v>2.1217999999999999</v>
      </c>
      <c r="R4" s="23" cm="1">
        <f t="array" aca="1" ref="R4" ca="1">IF(INDIRECT(ADDRESS(ROW()*3-ROW($L$4)-ROW($F$4),COLUMN(I$3)))=0,"",INDIRECT(ADDRESS(ROW()*3-ROW($L$4)-ROW($F$4),COLUMN(I$3))))</f>
        <v>2.0531000000000001</v>
      </c>
      <c r="S4" s="23" cm="1">
        <f t="array" aca="1" ref="S4" ca="1">IF(INDIRECT(ADDRESS(ROW()*3-ROW($L$4)-ROW($F$4),COLUMN(J$3)))=0,"",INDIRECT(ADDRESS(ROW()*3-ROW($L$4)-ROW($F$4),COLUMN(J$3))))</f>
        <v>8.43E-2</v>
      </c>
      <c r="T4" s="68" cm="1">
        <f t="array" aca="1" ref="T4" ca="1">IF(INDIRECT(ADDRESS(ROW()*3-ROW($L$4)-ROW($F$4)+1,COLUMN(G$3)))=0,"",INDIRECT(ADDRESS(ROW()*3-ROW($L$4)-ROW($F$4)+1,COLUMN(G$3))))</f>
        <v>4.3459000000000003</v>
      </c>
      <c r="U4" s="68" cm="1">
        <f t="array" aca="1" ref="U4" ca="1">IF(INDIRECT(ADDRESS(ROW()*3-ROW($L$4)-ROW($F$4)+1,COLUMN(H$3)))=0,"",INDIRECT(ADDRESS(ROW()*3-ROW($L$4)-ROW($F$4)+1,COLUMN(H$3))))</f>
        <v>2.1651000000000002</v>
      </c>
      <c r="V4" s="68" cm="1">
        <f t="array" aca="1" ref="V4" ca="1">IF(INDIRECT(ADDRESS(ROW()*3-ROW($L$4)-ROW($F$4)+1,COLUMN(I$3)))=0,"",INDIRECT(ADDRESS(ROW()*3-ROW($L$4)-ROW($F$4)+1,COLUMN(I$3))))</f>
        <v>2.0948000000000002</v>
      </c>
      <c r="W4" s="68" cm="1">
        <f t="array" aca="1" ref="W4" ca="1">IF(INDIRECT(ADDRESS(ROW()*3-ROW($L$4)-ROW($F$4)+1,COLUMN(J$3)))=0,"",INDIRECT(ADDRESS(ROW()*3-ROW($L$4)-ROW($F$4)+1,COLUMN(J$3))))</f>
        <v>8.5999999999999993E-2</v>
      </c>
      <c r="X4" s="23" cm="1">
        <f t="array" aca="1" ref="X4" ca="1">IF(INDIRECT(ADDRESS(ROW()*3-ROW($L$4)-ROW($F$4),COLUMN(G$3)))=0,"",INDIRECT(ADDRESS(ROW()*3-ROW($L$4)-ROW($F$4)+2,COLUMN(G$3))))</f>
        <v>4.4481000000000002</v>
      </c>
      <c r="Y4" s="23" cm="1">
        <f t="array" aca="1" ref="Y4" ca="1">IF(INDIRECT(ADDRESS(ROW()*3-ROW($L$4)-ROW($F$4),COLUMN(H$3)))=0,"",INDIRECT(ADDRESS(ROW()*3-ROW($L$4)-ROW($F$4)+2,COLUMN(H$3))))</f>
        <v>2.2160000000000002</v>
      </c>
      <c r="Z4" s="23" cm="1">
        <f t="array" aca="1" ref="Z4" ca="1">IF(INDIRECT(ADDRESS(ROW()*3-ROW($L$4)-ROW($F$4),COLUMN(I$3)))=0,"",INDIRECT(ADDRESS(ROW()*3-ROW($L$4)-ROW($F$4)+2,COLUMN(I$3))))</f>
        <v>2.1440999999999999</v>
      </c>
      <c r="AA4" s="23" cm="1">
        <f t="array" aca="1" ref="AA4" ca="1">IF(INDIRECT(ADDRESS(ROW()*3-ROW($L$4)-ROW($F$4),COLUMN(J$3)))=0,"",INDIRECT(ADDRESS(ROW()*3-ROW($L$4)-ROW($F$4)+2,COLUMN(J$3))))</f>
        <v>8.7999999999999995E-2</v>
      </c>
    </row>
    <row r="5" spans="1:27" ht="15" thickBot="1">
      <c r="A5" s="3" t="s">
        <v>21</v>
      </c>
      <c r="B5" s="38">
        <v>2.3173000000000001E-4</v>
      </c>
      <c r="C5" s="205"/>
      <c r="D5" s="205"/>
      <c r="E5" s="204"/>
      <c r="F5" s="3" t="s">
        <v>21</v>
      </c>
      <c r="G5" s="187">
        <v>4.3459000000000003</v>
      </c>
      <c r="H5" s="188">
        <v>2.1651000000000002</v>
      </c>
      <c r="I5" s="188">
        <v>2.0948000000000002</v>
      </c>
      <c r="J5" s="188">
        <v>8.5999999999999993E-2</v>
      </c>
      <c r="K5" s="19"/>
      <c r="L5" s="28">
        <v>2020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481.63</v>
      </c>
      <c r="P5" s="23" cm="1">
        <f t="array" aca="1" ref="P5" ca="1">IF(INDIRECT(ADDRESS(ROW()*3-ROW($L$4)-ROW($F$4),COLUMN(G$3)))=0,"",INDIRECT(ADDRESS(ROW()*3-ROW($L$4)-ROW($F$4),COLUMN(G$3))))</f>
        <v>4.1776999999999997</v>
      </c>
      <c r="Q5" s="23" cm="1">
        <f t="array" aca="1" ref="Q5" ca="1">IF(INDIRECT(ADDRESS(ROW()*3-ROW($L$4)-ROW($F$4),COLUMN(H$3)))=0,"",INDIRECT(ADDRESS(ROW()*3-ROW($L$4)-ROW($F$4),COLUMN(H$3))))</f>
        <v>2.4988999999999995</v>
      </c>
      <c r="R5" s="23" cm="1">
        <f t="array" aca="1" ref="R5" ca="1">IF(INDIRECT(ADDRESS(ROW()*3-ROW($L$4)-ROW($F$4),COLUMN(I$3)))=0,"",INDIRECT(ADDRESS(ROW()*3-ROW($L$4)-ROW($F$4),COLUMN(I$3))))</f>
        <v>1.57</v>
      </c>
      <c r="S5" s="23" cm="1">
        <f t="array" aca="1" ref="S5" ca="1">IF(INDIRECT(ADDRESS(ROW()*3-ROW($L$4)-ROW($F$4),COLUMN(J$3)))=0,"",INDIRECT(ADDRESS(ROW()*3-ROW($L$4)-ROW($F$4),COLUMN(J$3))))</f>
        <v>0.10879999999999999</v>
      </c>
      <c r="T5" s="68" cm="1">
        <f t="array" aca="1" ref="T5" ca="1">IF(INDIRECT(ADDRESS(ROW()*3-ROW($L$4)-ROW($F$4)+1,COLUMN(G$3)))=0,"",INDIRECT(ADDRESS(ROW()*3-ROW($L$4)-ROW($F$4)+1,COLUMN(G$3))))</f>
        <v>4.2302999999999997</v>
      </c>
      <c r="U5" s="68" cm="1">
        <f t="array" aca="1" ref="U5" ca="1">IF(INDIRECT(ADDRESS(ROW()*3-ROW($L$4)-ROW($F$4)+1,COLUMN(H$3)))=0,"",INDIRECT(ADDRESS(ROW()*3-ROW($L$4)-ROW($F$4)+1,COLUMN(H$3))))</f>
        <v>2.5302999999999995</v>
      </c>
      <c r="V5" s="68" cm="1">
        <f t="array" aca="1" ref="V5" ca="1">IF(INDIRECT(ADDRESS(ROW()*3-ROW($L$4)-ROW($F$4)+1,COLUMN(I$3)))=0,"",INDIRECT(ADDRESS(ROW()*3-ROW($L$4)-ROW($F$4)+1,COLUMN(I$3))))</f>
        <v>1.5898000000000001</v>
      </c>
      <c r="W5" s="68" cm="1">
        <f t="array" aca="1" ref="W5" ca="1">IF(INDIRECT(ADDRESS(ROW()*3-ROW($L$4)-ROW($F$4)+1,COLUMN(J$3)))=0,"",INDIRECT(ADDRESS(ROW()*3-ROW($L$4)-ROW($F$4)+1,COLUMN(J$3))))</f>
        <v>0.11020000000000001</v>
      </c>
      <c r="X5" s="23" cm="1">
        <f t="array" aca="1" ref="X5" ca="1">IF(INDIRECT(ADDRESS(ROW()*3-ROW($L$4)-ROW($F$4),COLUMN(G$3)))=0,"",INDIRECT(ADDRESS(ROW()*3-ROW($L$4)-ROW($F$4)+2,COLUMN(G$3))))</f>
        <v>4.2915999999999999</v>
      </c>
      <c r="Y5" s="23" cm="1">
        <f t="array" aca="1" ref="Y5" ca="1">IF(INDIRECT(ADDRESS(ROW()*3-ROW($L$4)-ROW($F$4),COLUMN(H$3)))=0,"",INDIRECT(ADDRESS(ROW()*3-ROW($L$4)-ROW($F$4)+2,COLUMN(H$3))))</f>
        <v>2.5669999999999997</v>
      </c>
      <c r="Z5" s="23" cm="1">
        <f t="array" aca="1" ref="Z5" ca="1">IF(INDIRECT(ADDRESS(ROW()*3-ROW($L$4)-ROW($F$4),COLUMN(I$3)))=0,"",INDIRECT(ADDRESS(ROW()*3-ROW($L$4)-ROW($F$4)+2,COLUMN(I$3))))</f>
        <v>1.6128</v>
      </c>
      <c r="AA5" s="23" cm="1">
        <f t="array" aca="1" ref="AA5" ca="1">IF(INDIRECT(ADDRESS(ROW()*3-ROW($L$4)-ROW($F$4),COLUMN(J$3)))=0,"",INDIRECT(ADDRESS(ROW()*3-ROW($L$4)-ROW($F$4)+2,COLUMN(J$3))))</f>
        <v>0.1118</v>
      </c>
    </row>
    <row r="6" spans="1:27" ht="15" thickBot="1">
      <c r="A6" s="3" t="s">
        <v>22</v>
      </c>
      <c r="B6" s="38">
        <v>2.3718E-4</v>
      </c>
      <c r="C6" s="205"/>
      <c r="D6" s="205"/>
      <c r="E6" s="204"/>
      <c r="F6" s="3" t="s">
        <v>22</v>
      </c>
      <c r="G6" s="187">
        <v>4.4481000000000002</v>
      </c>
      <c r="H6" s="188">
        <v>2.2160000000000002</v>
      </c>
      <c r="I6" s="188">
        <v>2.1440999999999999</v>
      </c>
      <c r="J6" s="188">
        <v>8.7999999999999995E-2</v>
      </c>
      <c r="K6" s="19"/>
      <c r="L6" s="28">
        <v>2020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505.02</v>
      </c>
      <c r="P6" s="23" cm="1">
        <f t="array" aca="1" ref="P6" ca="1">IF(INDIRECT(ADDRESS(ROW()*3-ROW($L$4)-ROW($F$4),COLUMN(G$3)))=0,"",INDIRECT(ADDRESS(ROW()*3-ROW($L$4)-ROW($F$4),COLUMN(G$3))))</f>
        <v>4.7157</v>
      </c>
      <c r="Q6" s="23" cm="1">
        <f t="array" aca="1" ref="Q6" ca="1">IF(INDIRECT(ADDRESS(ROW()*3-ROW($L$4)-ROW($F$4),COLUMN(H$3)))=0,"",INDIRECT(ADDRESS(ROW()*3-ROW($L$4)-ROW($F$4),COLUMN(H$3))))</f>
        <v>3.3420999999999998</v>
      </c>
      <c r="R6" s="23" cm="1">
        <f t="array" aca="1" ref="R6" ca="1">IF(INDIRECT(ADDRESS(ROW()*3-ROW($L$4)-ROW($F$4),COLUMN(I$3)))=0,"",INDIRECT(ADDRESS(ROW()*3-ROW($L$4)-ROW($F$4),COLUMN(I$3))))</f>
        <v>1.2349000000000001</v>
      </c>
      <c r="S6" s="23" cm="1">
        <f t="array" aca="1" ref="S6" ca="1">IF(INDIRECT(ADDRESS(ROW()*3-ROW($L$4)-ROW($F$4),COLUMN(J$3)))=0,"",INDIRECT(ADDRESS(ROW()*3-ROW($L$4)-ROW($F$4),COLUMN(J$3))))</f>
        <v>0.13869999999999999</v>
      </c>
      <c r="T6" s="68" cm="1">
        <f t="array" aca="1" ref="T6" ca="1">IF(INDIRECT(ADDRESS(ROW()*3-ROW($L$4)-ROW($F$4)+1,COLUMN(G$3)))=0,"",INDIRECT(ADDRESS(ROW()*3-ROW($L$4)-ROW($F$4)+1,COLUMN(G$3))))</f>
        <v>4.7751000000000001</v>
      </c>
      <c r="U6" s="68" cm="1">
        <f t="array" aca="1" ref="U6" ca="1">IF(INDIRECT(ADDRESS(ROW()*3-ROW($L$4)-ROW($F$4)+1,COLUMN(H$3)))=0,"",INDIRECT(ADDRESS(ROW()*3-ROW($L$4)-ROW($F$4)+1,COLUMN(H$3))))</f>
        <v>3.3842000000000003</v>
      </c>
      <c r="V6" s="68" cm="1">
        <f t="array" aca="1" ref="V6" ca="1">IF(INDIRECT(ADDRESS(ROW()*3-ROW($L$4)-ROW($F$4)+1,COLUMN(I$3)))=0,"",INDIRECT(ADDRESS(ROW()*3-ROW($L$4)-ROW($F$4)+1,COLUMN(I$3))))</f>
        <v>1.2504999999999999</v>
      </c>
      <c r="W6" s="68" cm="1">
        <f t="array" aca="1" ref="W6" ca="1">IF(INDIRECT(ADDRESS(ROW()*3-ROW($L$4)-ROW($F$4)+1,COLUMN(J$3)))=0,"",INDIRECT(ADDRESS(ROW()*3-ROW($L$4)-ROW($F$4)+1,COLUMN(J$3))))</f>
        <v>0.1404</v>
      </c>
      <c r="X6" s="23" cm="1">
        <f t="array" aca="1" ref="X6" ca="1">IF(INDIRECT(ADDRESS(ROW()*3-ROW($L$4)-ROW($F$4),COLUMN(G$3)))=0,"",INDIRECT(ADDRESS(ROW()*3-ROW($L$4)-ROW($F$4)+2,COLUMN(G$3))))</f>
        <v>4.8441999999999998</v>
      </c>
      <c r="Y6" s="23" cm="1">
        <f t="array" aca="1" ref="Y6" ca="1">IF(INDIRECT(ADDRESS(ROW()*3-ROW($L$4)-ROW($F$4),COLUMN(H$3)))=0,"",INDIRECT(ADDRESS(ROW()*3-ROW($L$4)-ROW($F$4)+2,COLUMN(H$3))))</f>
        <v>3.4330999999999996</v>
      </c>
      <c r="Z6" s="23" cm="1">
        <f t="array" aca="1" ref="Z6" ca="1">IF(INDIRECT(ADDRESS(ROW()*3-ROW($L$4)-ROW($F$4),COLUMN(I$3)))=0,"",INDIRECT(ADDRESS(ROW()*3-ROW($L$4)-ROW($F$4)+2,COLUMN(I$3))))</f>
        <v>1.2685999999999999</v>
      </c>
      <c r="AA6" s="23" cm="1">
        <f t="array" aca="1" ref="AA6" ca="1">IF(INDIRECT(ADDRESS(ROW()*3-ROW($L$4)-ROW($F$4),COLUMN(J$3)))=0,"",INDIRECT(ADDRESS(ROW()*3-ROW($L$4)-ROW($F$4)+2,COLUMN(J$3))))</f>
        <v>0.14249999999999999</v>
      </c>
    </row>
    <row r="7" spans="1:27" ht="15" thickBot="1">
      <c r="A7" s="3" t="s">
        <v>20</v>
      </c>
      <c r="B7" s="39">
        <v>2.3001E-4</v>
      </c>
      <c r="C7" s="205" t="s">
        <v>4</v>
      </c>
      <c r="D7" s="205" t="s">
        <v>5</v>
      </c>
      <c r="E7" s="204">
        <v>481.63</v>
      </c>
      <c r="F7" s="3" t="s">
        <v>20</v>
      </c>
      <c r="G7" s="187">
        <v>4.1776999999999997</v>
      </c>
      <c r="H7" s="188">
        <v>2.4988999999999995</v>
      </c>
      <c r="I7" s="188">
        <v>1.57</v>
      </c>
      <c r="J7" s="188">
        <v>0.10879999999999999</v>
      </c>
      <c r="K7" s="19"/>
      <c r="L7" s="28">
        <v>2020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501.73</v>
      </c>
      <c r="P7" s="23" cm="1">
        <f t="array" aca="1" ref="P7" ca="1">IF(INDIRECT(ADDRESS(ROW()*3-ROW($L$4)-ROW($F$4),COLUMN(G$3)))=0,"",INDIRECT(ADDRESS(ROW()*3-ROW($L$4)-ROW($F$4),COLUMN(G$3))))</f>
        <v>4.6399999999999997</v>
      </c>
      <c r="Q7" s="23" cm="1">
        <f t="array" aca="1" ref="Q7" ca="1">IF(INDIRECT(ADDRESS(ROW()*3-ROW($L$4)-ROW($F$4),COLUMN(H$3)))=0,"",INDIRECT(ADDRESS(ROW()*3-ROW($L$4)-ROW($F$4),COLUMN(H$3))))</f>
        <v>2.9017999999999997</v>
      </c>
      <c r="R7" s="23" cm="1">
        <f t="array" aca="1" ref="R7" ca="1">IF(INDIRECT(ADDRESS(ROW()*3-ROW($L$4)-ROW($F$4),COLUMN(I$3)))=0,"",INDIRECT(ADDRESS(ROW()*3-ROW($L$4)-ROW($F$4),COLUMN(I$3))))</f>
        <v>1.5919000000000001</v>
      </c>
      <c r="S7" s="23" cm="1">
        <f t="array" aca="1" ref="S7" ca="1">IF(INDIRECT(ADDRESS(ROW()*3-ROW($L$4)-ROW($F$4),COLUMN(J$3)))=0,"",INDIRECT(ADDRESS(ROW()*3-ROW($L$4)-ROW($F$4),COLUMN(J$3))))</f>
        <v>0.14630000000000001</v>
      </c>
      <c r="T7" s="68" cm="1">
        <f t="array" aca="1" ref="T7" ca="1">IF(INDIRECT(ADDRESS(ROW()*3-ROW($L$4)-ROW($F$4)+1,COLUMN(G$3)))=0,"",INDIRECT(ADDRESS(ROW()*3-ROW($L$4)-ROW($F$4)+1,COLUMN(G$3))))</f>
        <v>4.6985000000000001</v>
      </c>
      <c r="U7" s="68" cm="1">
        <f t="array" aca="1" ref="U7" ca="1">IF(INDIRECT(ADDRESS(ROW()*3-ROW($L$4)-ROW($F$4)+1,COLUMN(H$3)))=0,"",INDIRECT(ADDRESS(ROW()*3-ROW($L$4)-ROW($F$4)+1,COLUMN(H$3))))</f>
        <v>2.9384000000000001</v>
      </c>
      <c r="V7" s="68" cm="1">
        <f t="array" aca="1" ref="V7" ca="1">IF(INDIRECT(ADDRESS(ROW()*3-ROW($L$4)-ROW($F$4)+1,COLUMN(I$3)))=0,"",INDIRECT(ADDRESS(ROW()*3-ROW($L$4)-ROW($F$4)+1,COLUMN(I$3))))</f>
        <v>1.6120000000000001</v>
      </c>
      <c r="W7" s="68" cm="1">
        <f t="array" aca="1" ref="W7" ca="1">IF(INDIRECT(ADDRESS(ROW()*3-ROW($L$4)-ROW($F$4)+1,COLUMN(J$3)))=0,"",INDIRECT(ADDRESS(ROW()*3-ROW($L$4)-ROW($F$4)+1,COLUMN(J$3))))</f>
        <v>0.14810000000000001</v>
      </c>
      <c r="X7" s="23" cm="1">
        <f t="array" aca="1" ref="X7" ca="1">IF(INDIRECT(ADDRESS(ROW()*3-ROW($L$4)-ROW($F$4),COLUMN(G$3)))=0,"",INDIRECT(ADDRESS(ROW()*3-ROW($L$4)-ROW($F$4)+2,COLUMN(G$3))))</f>
        <v>4.7664999999999997</v>
      </c>
      <c r="Y7" s="23" cm="1">
        <f t="array" aca="1" ref="Y7" ca="1">IF(INDIRECT(ADDRESS(ROW()*3-ROW($L$4)-ROW($F$4),COLUMN(H$3)))=0,"",INDIRECT(ADDRESS(ROW()*3-ROW($L$4)-ROW($F$4)+2,COLUMN(H$3))))</f>
        <v>2.9808999999999997</v>
      </c>
      <c r="Z7" s="23" cm="1">
        <f t="array" aca="1" ref="Z7" ca="1">IF(INDIRECT(ADDRESS(ROW()*3-ROW($L$4)-ROW($F$4),COLUMN(I$3)))=0,"",INDIRECT(ADDRESS(ROW()*3-ROW($L$4)-ROW($F$4)+2,COLUMN(I$3))))</f>
        <v>1.6353</v>
      </c>
      <c r="AA7" s="23" cm="1">
        <f t="array" aca="1" ref="AA7" ca="1">IF(INDIRECT(ADDRESS(ROW()*3-ROW($L$4)-ROW($F$4),COLUMN(J$3)))=0,"",INDIRECT(ADDRESS(ROW()*3-ROW($L$4)-ROW($F$4)+2,COLUMN(J$3))))</f>
        <v>0.15029999999999999</v>
      </c>
    </row>
    <row r="8" spans="1:27" ht="15" thickBot="1">
      <c r="A8" s="3" t="s">
        <v>21</v>
      </c>
      <c r="B8" s="39">
        <v>2.3290999999999999E-4</v>
      </c>
      <c r="C8" s="205"/>
      <c r="D8" s="205"/>
      <c r="E8" s="204"/>
      <c r="F8" s="3" t="s">
        <v>21</v>
      </c>
      <c r="G8" s="187">
        <v>4.2302999999999997</v>
      </c>
      <c r="H8" s="188">
        <v>2.5302999999999995</v>
      </c>
      <c r="I8" s="188">
        <v>1.5898000000000001</v>
      </c>
      <c r="J8" s="188">
        <v>0.11020000000000001</v>
      </c>
      <c r="K8" s="19"/>
      <c r="L8" s="28">
        <v>2020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479.04</v>
      </c>
      <c r="P8" s="23" cm="1">
        <f t="array" aca="1" ref="P8" ca="1">IF(INDIRECT(ADDRESS(ROW()*3-ROW($L$4)-ROW($F$4),COLUMN(G$3)))=0,"",INDIRECT(ADDRESS(ROW()*3-ROW($L$4)-ROW($F$4),COLUMN(G$3))))</f>
        <v>4.1181000000000001</v>
      </c>
      <c r="Q8" s="23" cm="1">
        <f t="array" aca="1" ref="Q8" ca="1">IF(INDIRECT(ADDRESS(ROW()*3-ROW($L$4)-ROW($F$4),COLUMN(H$3)))=0,"",INDIRECT(ADDRESS(ROW()*3-ROW($L$4)-ROW($F$4),COLUMN(H$3))))</f>
        <v>1.9081999999999999</v>
      </c>
      <c r="R8" s="23" cm="1">
        <f t="array" aca="1" ref="R8" ca="1">IF(INDIRECT(ADDRESS(ROW()*3-ROW($L$4)-ROW($F$4),COLUMN(I$3)))=0,"",INDIRECT(ADDRESS(ROW()*3-ROW($L$4)-ROW($F$4),COLUMN(I$3))))</f>
        <v>2.0333000000000001</v>
      </c>
      <c r="S8" s="23" cm="1">
        <f t="array" aca="1" ref="S8" ca="1">IF(INDIRECT(ADDRESS(ROW()*3-ROW($L$4)-ROW($F$4),COLUMN(J$3)))=0,"",INDIRECT(ADDRESS(ROW()*3-ROW($L$4)-ROW($F$4),COLUMN(J$3))))</f>
        <v>0.17660000000000001</v>
      </c>
      <c r="T8" s="68" cm="1">
        <f t="array" aca="1" ref="T8" ca="1">IF(INDIRECT(ADDRESS(ROW()*3-ROW($L$4)-ROW($F$4)+1,COLUMN(G$3)))=0,"",INDIRECT(ADDRESS(ROW()*3-ROW($L$4)-ROW($F$4)+1,COLUMN(G$3))))</f>
        <v>4.17</v>
      </c>
      <c r="U8" s="68" cm="1">
        <f t="array" aca="1" ref="U8" ca="1">IF(INDIRECT(ADDRESS(ROW()*3-ROW($L$4)-ROW($F$4)+1,COLUMN(H$3)))=0,"",INDIRECT(ADDRESS(ROW()*3-ROW($L$4)-ROW($F$4)+1,COLUMN(H$3))))</f>
        <v>1.9321999999999999</v>
      </c>
      <c r="V8" s="68" cm="1">
        <f t="array" aca="1" ref="V8" ca="1">IF(INDIRECT(ADDRESS(ROW()*3-ROW($L$4)-ROW($F$4)+1,COLUMN(I$3)))=0,"",INDIRECT(ADDRESS(ROW()*3-ROW($L$4)-ROW($F$4)+1,COLUMN(I$3))))</f>
        <v>2.0589</v>
      </c>
      <c r="W8" s="68" cm="1">
        <f t="array" aca="1" ref="W8" ca="1">IF(INDIRECT(ADDRESS(ROW()*3-ROW($L$4)-ROW($F$4)+1,COLUMN(J$3)))=0,"",INDIRECT(ADDRESS(ROW()*3-ROW($L$4)-ROW($F$4)+1,COLUMN(J$3))))</f>
        <v>0.1789</v>
      </c>
      <c r="X8" s="23" cm="1">
        <f t="array" aca="1" ref="X8" ca="1">IF(INDIRECT(ADDRESS(ROW()*3-ROW($L$4)-ROW($F$4),COLUMN(G$3)))=0,"",INDIRECT(ADDRESS(ROW()*3-ROW($L$4)-ROW($F$4)+2,COLUMN(G$3))))</f>
        <v>4.2304000000000004</v>
      </c>
      <c r="Y8" s="23" cm="1">
        <f t="array" aca="1" ref="Y8" ca="1">IF(INDIRECT(ADDRESS(ROW()*3-ROW($L$4)-ROW($F$4),COLUMN(H$3)))=0,"",INDIRECT(ADDRESS(ROW()*3-ROW($L$4)-ROW($F$4)+2,COLUMN(H$3))))</f>
        <v>1.9602000000000006</v>
      </c>
      <c r="Z8" s="23" cm="1">
        <f t="array" aca="1" ref="Z8" ca="1">IF(INDIRECT(ADDRESS(ROW()*3-ROW($L$4)-ROW($F$4),COLUMN(I$3)))=0,"",INDIRECT(ADDRESS(ROW()*3-ROW($L$4)-ROW($F$4)+2,COLUMN(I$3))))</f>
        <v>2.0886999999999998</v>
      </c>
      <c r="AA8" s="23" cm="1">
        <f t="array" aca="1" ref="AA8" ca="1">IF(INDIRECT(ADDRESS(ROW()*3-ROW($L$4)-ROW($F$4),COLUMN(J$3)))=0,"",INDIRECT(ADDRESS(ROW()*3-ROW($L$4)-ROW($F$4)+2,COLUMN(J$3))))</f>
        <v>0.18149999999999999</v>
      </c>
    </row>
    <row r="9" spans="1:27" ht="15" thickBot="1">
      <c r="A9" s="3" t="s">
        <v>22</v>
      </c>
      <c r="B9" s="39">
        <v>2.3628000000000001E-4</v>
      </c>
      <c r="C9" s="205"/>
      <c r="D9" s="205"/>
      <c r="E9" s="204"/>
      <c r="F9" s="3" t="s">
        <v>22</v>
      </c>
      <c r="G9" s="187">
        <v>4.2915999999999999</v>
      </c>
      <c r="H9" s="188">
        <v>2.5669999999999997</v>
      </c>
      <c r="I9" s="188">
        <v>1.6128</v>
      </c>
      <c r="J9" s="188">
        <v>0.1118</v>
      </c>
      <c r="K9" s="19"/>
      <c r="L9" s="28">
        <v>2020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449.12</v>
      </c>
      <c r="P9" s="23" cm="1">
        <f t="array" aca="1" ref="P9" ca="1">IF(INDIRECT(ADDRESS(ROW()*3-ROW($L$4)-ROW($F$4),COLUMN(G$3)))=0,"",INDIRECT(ADDRESS(ROW()*3-ROW($L$4)-ROW($F$4),COLUMN(G$3))))</f>
        <v>3.4298999999999999</v>
      </c>
      <c r="Q9" s="23" cm="1">
        <f t="array" aca="1" ref="Q9" ca="1">IF(INDIRECT(ADDRESS(ROW()*3-ROW($L$4)-ROW($F$4),COLUMN(H$3)))=0,"",INDIRECT(ADDRESS(ROW()*3-ROW($L$4)-ROW($F$4),COLUMN(H$3))))</f>
        <v>1.0944</v>
      </c>
      <c r="R9" s="23" cm="1">
        <f t="array" aca="1" ref="R9" ca="1">IF(INDIRECT(ADDRESS(ROW()*3-ROW($L$4)-ROW($F$4),COLUMN(I$3)))=0,"",INDIRECT(ADDRESS(ROW()*3-ROW($L$4)-ROW($F$4),COLUMN(I$3))))</f>
        <v>2.2149999999999999</v>
      </c>
      <c r="S9" s="23" cm="1">
        <f t="array" aca="1" ref="S9" ca="1">IF(INDIRECT(ADDRESS(ROW()*3-ROW($L$4)-ROW($F$4),COLUMN(J$3)))=0,"",INDIRECT(ADDRESS(ROW()*3-ROW($L$4)-ROW($F$4),COLUMN(J$3))))</f>
        <v>0.1205</v>
      </c>
      <c r="T9" s="68" cm="1">
        <f t="array" aca="1" ref="T9" ca="1">IF(INDIRECT(ADDRESS(ROW()*3-ROW($L$4)-ROW($F$4)+1,COLUMN(G$3)))=0,"",INDIRECT(ADDRESS(ROW()*3-ROW($L$4)-ROW($F$4)+1,COLUMN(G$3))))</f>
        <v>3.4731999999999998</v>
      </c>
      <c r="U9" s="68" cm="1">
        <f t="array" aca="1" ref="U9" ca="1">IF(INDIRECT(ADDRESS(ROW()*3-ROW($L$4)-ROW($F$4)+1,COLUMN(H$3)))=0,"",INDIRECT(ADDRESS(ROW()*3-ROW($L$4)-ROW($F$4)+1,COLUMN(H$3))))</f>
        <v>1.1082999999999998</v>
      </c>
      <c r="V9" s="68" cm="1">
        <f t="array" aca="1" ref="V9" ca="1">IF(INDIRECT(ADDRESS(ROW()*3-ROW($L$4)-ROW($F$4)+1,COLUMN(I$3)))=0,"",INDIRECT(ADDRESS(ROW()*3-ROW($L$4)-ROW($F$4)+1,COLUMN(I$3))))</f>
        <v>2.2429000000000001</v>
      </c>
      <c r="W9" s="68" cm="1">
        <f t="array" aca="1" ref="W9" ca="1">IF(INDIRECT(ADDRESS(ROW()*3-ROW($L$4)-ROW($F$4)+1,COLUMN(J$3)))=0,"",INDIRECT(ADDRESS(ROW()*3-ROW($L$4)-ROW($F$4)+1,COLUMN(J$3))))</f>
        <v>0.122</v>
      </c>
      <c r="X9" s="23" cm="1">
        <f t="array" aca="1" ref="X9" ca="1">IF(INDIRECT(ADDRESS(ROW()*3-ROW($L$4)-ROW($F$4),COLUMN(G$3)))=0,"",INDIRECT(ADDRESS(ROW()*3-ROW($L$4)-ROW($F$4)+2,COLUMN(G$3))))</f>
        <v>3.5234000000000001</v>
      </c>
      <c r="Y9" s="23" cm="1">
        <f t="array" aca="1" ref="Y9" ca="1">IF(INDIRECT(ADDRESS(ROW()*3-ROW($L$4)-ROW($F$4),COLUMN(H$3)))=0,"",INDIRECT(ADDRESS(ROW()*3-ROW($L$4)-ROW($F$4)+2,COLUMN(H$3))))</f>
        <v>1.1242000000000003</v>
      </c>
      <c r="Z9" s="23" cm="1">
        <f t="array" aca="1" ref="Z9" ca="1">IF(INDIRECT(ADDRESS(ROW()*3-ROW($L$4)-ROW($F$4),COLUMN(I$3)))=0,"",INDIRECT(ADDRESS(ROW()*3-ROW($L$4)-ROW($F$4)+2,COLUMN(I$3))))</f>
        <v>2.2753999999999999</v>
      </c>
      <c r="AA9" s="23" cm="1">
        <f t="array" aca="1" ref="AA9" ca="1">IF(INDIRECT(ADDRESS(ROW()*3-ROW($L$4)-ROW($F$4),COLUMN(J$3)))=0,"",INDIRECT(ADDRESS(ROW()*3-ROW($L$4)-ROW($F$4)+2,COLUMN(J$3))))</f>
        <v>0.12379999999999999</v>
      </c>
    </row>
    <row r="10" spans="1:27" ht="15" thickBot="1">
      <c r="A10" s="3" t="s">
        <v>20</v>
      </c>
      <c r="B10" s="39">
        <v>2.3001E-4</v>
      </c>
      <c r="C10" s="205" t="s">
        <v>5</v>
      </c>
      <c r="D10" s="205" t="s">
        <v>6</v>
      </c>
      <c r="E10" s="204">
        <v>505.02</v>
      </c>
      <c r="F10" s="3" t="s">
        <v>20</v>
      </c>
      <c r="G10" s="187">
        <v>4.7157</v>
      </c>
      <c r="H10" s="188">
        <v>3.3420999999999998</v>
      </c>
      <c r="I10" s="188">
        <v>1.2349000000000001</v>
      </c>
      <c r="J10" s="188">
        <v>0.13869999999999999</v>
      </c>
      <c r="K10" s="19"/>
      <c r="L10" s="28">
        <v>2020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367.01</v>
      </c>
      <c r="P10" s="23" cm="1">
        <f t="array" aca="1" ref="P10" ca="1">IF(INDIRECT(ADDRESS(ROW()*3-ROW($L$4)-ROW($F$4),COLUMN(G$3)))=0,"",INDIRECT(ADDRESS(ROW()*3-ROW($L$4)-ROW($F$4),COLUMN(G$3))))</f>
        <v>1.5412999999999999</v>
      </c>
      <c r="Q10" s="23" cm="1">
        <f t="array" aca="1" ref="Q10" ca="1">IF(INDIRECT(ADDRESS(ROW()*3-ROW($L$4)-ROW($F$4),COLUMN(H$3)))=0,"",INDIRECT(ADDRESS(ROW()*3-ROW($L$4)-ROW($F$4),COLUMN(H$3))))</f>
        <v>0.21109999999999998</v>
      </c>
      <c r="R10" s="23" cm="1">
        <f t="array" aca="1" ref="R10" ca="1">IF(INDIRECT(ADDRESS(ROW()*3-ROW($L$4)-ROW($F$4),COLUMN(I$3)))=0,"",INDIRECT(ADDRESS(ROW()*3-ROW($L$4)-ROW($F$4),COLUMN(I$3))))</f>
        <v>1.2144999999999999</v>
      </c>
      <c r="S10" s="23" cm="1">
        <f t="array" aca="1" ref="S10" ca="1">IF(INDIRECT(ADDRESS(ROW()*3-ROW($L$4)-ROW($F$4),COLUMN(J$3)))=0,"",INDIRECT(ADDRESS(ROW()*3-ROW($L$4)-ROW($F$4),COLUMN(J$3))))</f>
        <v>0.1157</v>
      </c>
      <c r="T10" s="68" cm="1">
        <f t="array" aca="1" ref="T10" ca="1">IF(INDIRECT(ADDRESS(ROW()*3-ROW($L$4)-ROW($F$4)+1,COLUMN(G$3)))=0,"",INDIRECT(ADDRESS(ROW()*3-ROW($L$4)-ROW($F$4)+1,COLUMN(G$3))))</f>
        <v>1.5607</v>
      </c>
      <c r="U10" s="68" cm="1">
        <f t="array" aca="1" ref="U10" ca="1">IF(INDIRECT(ADDRESS(ROW()*3-ROW($L$4)-ROW($F$4)+1,COLUMN(H$3)))=0,"",INDIRECT(ADDRESS(ROW()*3-ROW($L$4)-ROW($F$4)+1,COLUMN(H$3))))</f>
        <v>0.21369999999999997</v>
      </c>
      <c r="V10" s="68" cm="1">
        <f t="array" aca="1" ref="V10" ca="1">IF(INDIRECT(ADDRESS(ROW()*3-ROW($L$4)-ROW($F$4)+1,COLUMN(I$3)))=0,"",INDIRECT(ADDRESS(ROW()*3-ROW($L$4)-ROW($F$4)+1,COLUMN(I$3))))</f>
        <v>1.2298</v>
      </c>
      <c r="W10" s="68" cm="1">
        <f t="array" aca="1" ref="W10" ca="1">IF(INDIRECT(ADDRESS(ROW()*3-ROW($L$4)-ROW($F$4)+1,COLUMN(J$3)))=0,"",INDIRECT(ADDRESS(ROW()*3-ROW($L$4)-ROW($F$4)+1,COLUMN(J$3))))</f>
        <v>0.1172</v>
      </c>
      <c r="X10" s="23" cm="1">
        <f t="array" aca="1" ref="X10" ca="1">IF(INDIRECT(ADDRESS(ROW()*3-ROW($L$4)-ROW($F$4),COLUMN(G$3)))=0,"",INDIRECT(ADDRESS(ROW()*3-ROW($L$4)-ROW($F$4)+2,COLUMN(G$3))))</f>
        <v>1.5832999999999999</v>
      </c>
      <c r="Y10" s="23" cm="1">
        <f t="array" aca="1" ref="Y10" ca="1">IF(INDIRECT(ADDRESS(ROW()*3-ROW($L$4)-ROW($F$4),COLUMN(H$3)))=0,"",INDIRECT(ADDRESS(ROW()*3-ROW($L$4)-ROW($F$4)+2,COLUMN(H$3))))</f>
        <v>0.21689999999999987</v>
      </c>
      <c r="Z10" s="23" cm="1">
        <f t="array" aca="1" ref="Z10" ca="1">IF(INDIRECT(ADDRESS(ROW()*3-ROW($L$4)-ROW($F$4),COLUMN(I$3)))=0,"",INDIRECT(ADDRESS(ROW()*3-ROW($L$4)-ROW($F$4)+2,COLUMN(I$3))))</f>
        <v>1.2476</v>
      </c>
      <c r="AA10" s="23" cm="1">
        <f t="array" aca="1" ref="AA10" ca="1">IF(INDIRECT(ADDRESS(ROW()*3-ROW($L$4)-ROW($F$4),COLUMN(J$3)))=0,"",INDIRECT(ADDRESS(ROW()*3-ROW($L$4)-ROW($F$4)+2,COLUMN(J$3))))</f>
        <v>0.1188</v>
      </c>
    </row>
    <row r="11" spans="1:27" ht="15" thickBot="1">
      <c r="A11" s="3" t="s">
        <v>21</v>
      </c>
      <c r="B11" s="39">
        <v>2.3290999999999999E-4</v>
      </c>
      <c r="C11" s="205"/>
      <c r="D11" s="205"/>
      <c r="E11" s="204"/>
      <c r="F11" s="3" t="s">
        <v>21</v>
      </c>
      <c r="G11" s="187">
        <v>4.7751000000000001</v>
      </c>
      <c r="H11" s="188">
        <v>3.3842000000000003</v>
      </c>
      <c r="I11" s="188">
        <v>1.2504999999999999</v>
      </c>
      <c r="J11" s="188">
        <v>0.1404</v>
      </c>
      <c r="K11" s="19"/>
      <c r="L11" s="28">
        <v>2020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335.41</v>
      </c>
      <c r="P11" s="23" cm="1">
        <f t="array" aca="1" ref="P11" ca="1">IF(INDIRECT(ADDRESS(ROW()*3-ROW($L$4)-ROW($F$4),COLUMN(G$3)))=0,"",INDIRECT(ADDRESS(ROW()*3-ROW($L$4)-ROW($F$4),COLUMN(G$3))))</f>
        <v>0.78110000000000002</v>
      </c>
      <c r="Q11" s="23" cm="1">
        <f t="array" aca="1" ref="Q11" ca="1">IF(INDIRECT(ADDRESS(ROW()*3-ROW($L$4)-ROW($F$4),COLUMN(H$3)))=0,"",INDIRECT(ADDRESS(ROW()*3-ROW($L$4)-ROW($F$4),COLUMN(H$3))))</f>
        <v>-0.25049999999999994</v>
      </c>
      <c r="R11" s="23" cm="1">
        <f t="array" aca="1" ref="R11" ca="1">IF(INDIRECT(ADDRESS(ROW()*3-ROW($L$4)-ROW($F$4),COLUMN(I$3)))=0,"",INDIRECT(ADDRESS(ROW()*3-ROW($L$4)-ROW($F$4),COLUMN(I$3))))</f>
        <v>0.90369999999999995</v>
      </c>
      <c r="S11" s="23" cm="1">
        <f t="array" aca="1" ref="S11" ca="1">IF(INDIRECT(ADDRESS(ROW()*3-ROW($L$4)-ROW($F$4),COLUMN(J$3)))=0,"",INDIRECT(ADDRESS(ROW()*3-ROW($L$4)-ROW($F$4),COLUMN(J$3))))</f>
        <v>0.12790000000000001</v>
      </c>
      <c r="T11" s="68" cm="1">
        <f t="array" aca="1" ref="T11" ca="1">IF(INDIRECT(ADDRESS(ROW()*3-ROW($L$4)-ROW($F$4)+1,COLUMN(G$3)))=0,"",INDIRECT(ADDRESS(ROW()*3-ROW($L$4)-ROW($F$4)+1,COLUMN(G$3))))</f>
        <v>0.79139999999999999</v>
      </c>
      <c r="U11" s="68" cm="1">
        <f t="array" aca="1" ref="U11" ca="1">IF(INDIRECT(ADDRESS(ROW()*3-ROW($L$4)-ROW($F$4)+1,COLUMN(H$3)))=0,"",INDIRECT(ADDRESS(ROW()*3-ROW($L$4)-ROW($F$4)+1,COLUMN(H$3))))</f>
        <v>-0.25389999999999996</v>
      </c>
      <c r="V11" s="68" cm="1">
        <f t="array" aca="1" ref="V11" ca="1">IF(INDIRECT(ADDRESS(ROW()*3-ROW($L$4)-ROW($F$4)+1,COLUMN(I$3)))=0,"",INDIRECT(ADDRESS(ROW()*3-ROW($L$4)-ROW($F$4)+1,COLUMN(I$3))))</f>
        <v>0.91569999999999996</v>
      </c>
      <c r="W11" s="68" cm="1">
        <f t="array" aca="1" ref="W11" ca="1">IF(INDIRECT(ADDRESS(ROW()*3-ROW($L$4)-ROW($F$4)+1,COLUMN(J$3)))=0,"",INDIRECT(ADDRESS(ROW()*3-ROW($L$4)-ROW($F$4)+1,COLUMN(J$3))))</f>
        <v>0.12959999999999999</v>
      </c>
      <c r="X11" s="23" cm="1">
        <f t="array" aca="1" ref="X11" ca="1">IF(INDIRECT(ADDRESS(ROW()*3-ROW($L$4)-ROW($F$4),COLUMN(G$3)))=0,"",INDIRECT(ADDRESS(ROW()*3-ROW($L$4)-ROW($F$4)+2,COLUMN(G$3))))</f>
        <v>0.80349999999999999</v>
      </c>
      <c r="Y11" s="23" cm="1">
        <f t="array" aca="1" ref="Y11" ca="1">IF(INDIRECT(ADDRESS(ROW()*3-ROW($L$4)-ROW($F$4),COLUMN(H$3)))=0,"",INDIRECT(ADDRESS(ROW()*3-ROW($L$4)-ROW($F$4)+2,COLUMN(H$3))))</f>
        <v>-0.25769999999999998</v>
      </c>
      <c r="Z11" s="23" cm="1">
        <f t="array" aca="1" ref="Z11" ca="1">IF(INDIRECT(ADDRESS(ROW()*3-ROW($L$4)-ROW($F$4),COLUMN(I$3)))=0,"",INDIRECT(ADDRESS(ROW()*3-ROW($L$4)-ROW($F$4)+2,COLUMN(I$3))))</f>
        <v>0.92959999999999998</v>
      </c>
      <c r="AA11" s="23" cm="1">
        <f t="array" aca="1" ref="AA11" ca="1">IF(INDIRECT(ADDRESS(ROW()*3-ROW($L$4)-ROW($F$4),COLUMN(J$3)))=0,"",INDIRECT(ADDRESS(ROW()*3-ROW($L$4)-ROW($F$4)+2,COLUMN(J$3))))</f>
        <v>0.13159999999999999</v>
      </c>
    </row>
    <row r="12" spans="1:27" ht="15" thickBot="1">
      <c r="A12" s="3" t="s">
        <v>22</v>
      </c>
      <c r="B12" s="39">
        <v>2.3628000000000001E-4</v>
      </c>
      <c r="C12" s="205"/>
      <c r="D12" s="205"/>
      <c r="E12" s="204"/>
      <c r="F12" s="3" t="s">
        <v>22</v>
      </c>
      <c r="G12" s="187">
        <v>4.8441999999999998</v>
      </c>
      <c r="H12" s="188">
        <v>3.4330999999999996</v>
      </c>
      <c r="I12" s="188">
        <v>1.2685999999999999</v>
      </c>
      <c r="J12" s="188">
        <v>0.14249999999999999</v>
      </c>
      <c r="K12" s="19"/>
      <c r="L12" s="28">
        <v>2020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329.81</v>
      </c>
      <c r="P12" s="23" cm="1">
        <f t="array" aca="1" ref="P12" ca="1">IF(INDIRECT(ADDRESS(ROW()*3-ROW($L$4)-ROW($F$4),COLUMN(G$3)))=0,"",INDIRECT(ADDRESS(ROW()*3-ROW($L$4)-ROW($F$4),COLUMN(G$3))))</f>
        <v>0.65749999999999997</v>
      </c>
      <c r="Q12" s="23" cm="1">
        <f t="array" aca="1" ref="Q12" ca="1">IF(INDIRECT(ADDRESS(ROW()*3-ROW($L$4)-ROW($F$4),COLUMN(H$3)))=0,"",INDIRECT(ADDRESS(ROW()*3-ROW($L$4)-ROW($F$4),COLUMN(H$3))))</f>
        <v>-0.55010000000000003</v>
      </c>
      <c r="R12" s="23" cm="1">
        <f t="array" aca="1" ref="R12" ca="1">IF(INDIRECT(ADDRESS(ROW()*3-ROW($L$4)-ROW($F$4),COLUMN(I$3)))=0,"",INDIRECT(ADDRESS(ROW()*3-ROW($L$4)-ROW($F$4),COLUMN(I$3))))</f>
        <v>1.1064000000000001</v>
      </c>
      <c r="S12" s="23" cm="1">
        <f t="array" aca="1" ref="S12" ca="1">IF(INDIRECT(ADDRESS(ROW()*3-ROW($L$4)-ROW($F$4),COLUMN(J$3)))=0,"",INDIRECT(ADDRESS(ROW()*3-ROW($L$4)-ROW($F$4),COLUMN(J$3))))</f>
        <v>0.1012</v>
      </c>
      <c r="T12" s="68" cm="1">
        <f t="array" aca="1" ref="T12" ca="1">IF(INDIRECT(ADDRESS(ROW()*3-ROW($L$4)-ROW($F$4)+1,COLUMN(G$3)))=0,"",INDIRECT(ADDRESS(ROW()*3-ROW($L$4)-ROW($F$4)+1,COLUMN(G$3))))</f>
        <v>0.6663</v>
      </c>
      <c r="U12" s="68" cm="1">
        <f t="array" aca="1" ref="U12" ca="1">IF(INDIRECT(ADDRESS(ROW()*3-ROW($L$4)-ROW($F$4)+1,COLUMN(H$3)))=0,"",INDIRECT(ADDRESS(ROW()*3-ROW($L$4)-ROW($F$4)+1,COLUMN(H$3))))</f>
        <v>-0.55740000000000001</v>
      </c>
      <c r="V12" s="68" cm="1">
        <f t="array" aca="1" ref="V12" ca="1">IF(INDIRECT(ADDRESS(ROW()*3-ROW($L$4)-ROW($F$4)+1,COLUMN(I$3)))=0,"",INDIRECT(ADDRESS(ROW()*3-ROW($L$4)-ROW($F$4)+1,COLUMN(I$3))))</f>
        <v>1.1211</v>
      </c>
      <c r="W12" s="68" cm="1">
        <f t="array" aca="1" ref="W12" ca="1">IF(INDIRECT(ADDRESS(ROW()*3-ROW($L$4)-ROW($F$4)+1,COLUMN(J$3)))=0,"",INDIRECT(ADDRESS(ROW()*3-ROW($L$4)-ROW($F$4)+1,COLUMN(J$3))))</f>
        <v>0.1026</v>
      </c>
      <c r="X12" s="23" cm="1">
        <f t="array" aca="1" ref="X12" ca="1">IF(INDIRECT(ADDRESS(ROW()*3-ROW($L$4)-ROW($F$4),COLUMN(G$3)))=0,"",INDIRECT(ADDRESS(ROW()*3-ROW($L$4)-ROW($F$4)+2,COLUMN(G$3))))</f>
        <v>0.6764</v>
      </c>
      <c r="Y12" s="23" cm="1">
        <f t="array" aca="1" ref="Y12" ca="1">IF(INDIRECT(ADDRESS(ROW()*3-ROW($L$4)-ROW($F$4),COLUMN(H$3)))=0,"",INDIRECT(ADDRESS(ROW()*3-ROW($L$4)-ROW($F$4)+2,COLUMN(H$3))))</f>
        <v>-0.56579999999999986</v>
      </c>
      <c r="Z12" s="23" cm="1">
        <f t="array" aca="1" ref="Z12" ca="1">IF(INDIRECT(ADDRESS(ROW()*3-ROW($L$4)-ROW($F$4),COLUMN(I$3)))=0,"",INDIRECT(ADDRESS(ROW()*3-ROW($L$4)-ROW($F$4)+2,COLUMN(I$3))))</f>
        <v>1.1380999999999999</v>
      </c>
      <c r="AA12" s="23" cm="1">
        <f t="array" aca="1" ref="AA12" ca="1">IF(INDIRECT(ADDRESS(ROW()*3-ROW($L$4)-ROW($F$4),COLUMN(J$3)))=0,"",INDIRECT(ADDRESS(ROW()*3-ROW($L$4)-ROW($F$4)+2,COLUMN(J$3))))</f>
        <v>0.1041</v>
      </c>
    </row>
    <row r="13" spans="1:27" ht="15" thickBot="1">
      <c r="A13" s="3" t="s">
        <v>23</v>
      </c>
      <c r="B13" s="39">
        <v>2.3001E-4</v>
      </c>
      <c r="C13" s="205" t="s">
        <v>6</v>
      </c>
      <c r="D13" s="205" t="s">
        <v>7</v>
      </c>
      <c r="E13" s="204">
        <v>501.73</v>
      </c>
      <c r="F13" s="3" t="s">
        <v>23</v>
      </c>
      <c r="G13" s="187">
        <v>4.6399999999999997</v>
      </c>
      <c r="H13" s="188">
        <v>2.9017999999999997</v>
      </c>
      <c r="I13" s="188">
        <v>1.5919000000000001</v>
      </c>
      <c r="J13" s="188">
        <v>0.14630000000000001</v>
      </c>
      <c r="K13" s="19"/>
      <c r="L13" s="28">
        <v>2020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334.59</v>
      </c>
      <c r="P13" s="23" cm="1">
        <f t="array" aca="1" ref="P13" ca="1">IF(INDIRECT(ADDRESS(ROW()*3-ROW($L$4)-ROW($F$4),COLUMN(G$3)))=0,"",INDIRECT(ADDRESS(ROW()*3-ROW($L$4)-ROW($F$4),COLUMN(G$3))))</f>
        <v>0.76300000000000001</v>
      </c>
      <c r="Q13" s="23" cm="1">
        <f t="array" aca="1" ref="Q13" ca="1">IF(INDIRECT(ADDRESS(ROW()*3-ROW($L$4)-ROW($F$4),COLUMN(H$3)))=0,"",INDIRECT(ADDRESS(ROW()*3-ROW($L$4)-ROW($F$4),COLUMN(H$3))))</f>
        <v>-0.51260000000000006</v>
      </c>
      <c r="R13" s="23" cm="1">
        <f t="array" aca="1" ref="R13" ca="1">IF(INDIRECT(ADDRESS(ROW()*3-ROW($L$4)-ROW($F$4),COLUMN(I$3)))=0,"",INDIRECT(ADDRESS(ROW()*3-ROW($L$4)-ROW($F$4),COLUMN(I$3))))</f>
        <v>1.1684000000000001</v>
      </c>
      <c r="S13" s="23" cm="1">
        <f t="array" aca="1" ref="S13" ca="1">IF(INDIRECT(ADDRESS(ROW()*3-ROW($L$4)-ROW($F$4),COLUMN(J$3)))=0,"",INDIRECT(ADDRESS(ROW()*3-ROW($L$4)-ROW($F$4),COLUMN(J$3))))</f>
        <v>0.1072</v>
      </c>
      <c r="T13" s="68" cm="1">
        <f t="array" aca="1" ref="T13" ca="1">IF(INDIRECT(ADDRESS(ROW()*3-ROW($L$4)-ROW($F$4)+1,COLUMN(G$3)))=0,"",INDIRECT(ADDRESS(ROW()*3-ROW($L$4)-ROW($F$4)+1,COLUMN(G$3))))</f>
        <v>0.77310000000000001</v>
      </c>
      <c r="U13" s="68" cm="1">
        <f t="array" aca="1" ref="U13" ca="1">IF(INDIRECT(ADDRESS(ROW()*3-ROW($L$4)-ROW($F$4)+1,COLUMN(H$3)))=0,"",INDIRECT(ADDRESS(ROW()*3-ROW($L$4)-ROW($F$4)+1,COLUMN(H$3))))</f>
        <v>-0.51939999999999997</v>
      </c>
      <c r="V13" s="68" cm="1">
        <f t="array" aca="1" ref="V13" ca="1">IF(INDIRECT(ADDRESS(ROW()*3-ROW($L$4)-ROW($F$4)+1,COLUMN(I$3)))=0,"",INDIRECT(ADDRESS(ROW()*3-ROW($L$4)-ROW($F$4)+1,COLUMN(I$3))))</f>
        <v>1.1839</v>
      </c>
      <c r="W13" s="68" cm="1">
        <f t="array" aca="1" ref="W13" ca="1">IF(INDIRECT(ADDRESS(ROW()*3-ROW($L$4)-ROW($F$4)+1,COLUMN(J$3)))=0,"",INDIRECT(ADDRESS(ROW()*3-ROW($L$4)-ROW($F$4)+1,COLUMN(J$3))))</f>
        <v>0.1086</v>
      </c>
      <c r="X13" s="23" cm="1">
        <f t="array" aca="1" ref="X13" ca="1">IF(INDIRECT(ADDRESS(ROW()*3-ROW($L$4)-ROW($F$4),COLUMN(G$3)))=0,"",INDIRECT(ADDRESS(ROW()*3-ROW($L$4)-ROW($F$4)+2,COLUMN(G$3))))</f>
        <v>0.78480000000000005</v>
      </c>
      <c r="Y13" s="23" cm="1">
        <f t="array" aca="1" ref="Y13" ca="1">IF(INDIRECT(ADDRESS(ROW()*3-ROW($L$4)-ROW($F$4),COLUMN(H$3)))=0,"",INDIRECT(ADDRESS(ROW()*3-ROW($L$4)-ROW($F$4)+2,COLUMN(H$3))))</f>
        <v>-0.52739999999999987</v>
      </c>
      <c r="Z13" s="23" cm="1">
        <f t="array" aca="1" ref="Z13" ca="1">IF(INDIRECT(ADDRESS(ROW()*3-ROW($L$4)-ROW($F$4),COLUMN(I$3)))=0,"",INDIRECT(ADDRESS(ROW()*3-ROW($L$4)-ROW($F$4)+2,COLUMN(I$3))))</f>
        <v>1.2019</v>
      </c>
      <c r="AA13" s="23" cm="1">
        <f t="array" aca="1" ref="AA13" ca="1">IF(INDIRECT(ADDRESS(ROW()*3-ROW($L$4)-ROW($F$4),COLUMN(J$3)))=0,"",INDIRECT(ADDRESS(ROW()*3-ROW($L$4)-ROW($F$4)+2,COLUMN(J$3))))</f>
        <v>0.1103</v>
      </c>
    </row>
    <row r="14" spans="1:27" ht="15" thickBot="1">
      <c r="A14" s="3" t="s">
        <v>21</v>
      </c>
      <c r="B14" s="39">
        <v>2.3290999999999999E-4</v>
      </c>
      <c r="C14" s="205"/>
      <c r="D14" s="205"/>
      <c r="E14" s="204"/>
      <c r="F14" s="3" t="s">
        <v>21</v>
      </c>
      <c r="G14" s="187">
        <v>4.6985000000000001</v>
      </c>
      <c r="H14" s="188">
        <v>2.9384000000000001</v>
      </c>
      <c r="I14" s="188">
        <v>1.6120000000000001</v>
      </c>
      <c r="J14" s="188">
        <v>0.14810000000000001</v>
      </c>
      <c r="K14" s="19"/>
      <c r="L14" s="28">
        <v>2020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365.1</v>
      </c>
      <c r="P14" s="23" cm="1">
        <f t="array" aca="1" ref="P14" ca="1">IF(INDIRECT(ADDRESS(ROW()*3-ROW($L$4)-ROW($F$4),COLUMN(G$3)))=0,"",INDIRECT(ADDRESS(ROW()*3-ROW($L$4)-ROW($F$4),COLUMN(G$3))))</f>
        <v>1.4359999999999999</v>
      </c>
      <c r="Q14" s="23" cm="1">
        <f t="array" aca="1" ref="Q14" ca="1">IF(INDIRECT(ADDRESS(ROW()*3-ROW($L$4)-ROW($F$4),COLUMN(H$3)))=0,"",INDIRECT(ADDRESS(ROW()*3-ROW($L$4)-ROW($F$4),COLUMN(H$3))))</f>
        <v>-0.71909999999999985</v>
      </c>
      <c r="R14" s="23" cm="1">
        <f t="array" aca="1" ref="R14" ca="1">IF(INDIRECT(ADDRESS(ROW()*3-ROW($L$4)-ROW($F$4),COLUMN(I$3)))=0,"",INDIRECT(ADDRESS(ROW()*3-ROW($L$4)-ROW($F$4),COLUMN(I$3))))</f>
        <v>2.0032999999999999</v>
      </c>
      <c r="S14" s="23" cm="1">
        <f t="array" aca="1" ref="S14" ca="1">IF(INDIRECT(ADDRESS(ROW()*3-ROW($L$4)-ROW($F$4),COLUMN(J$3)))=0,"",INDIRECT(ADDRESS(ROW()*3-ROW($L$4)-ROW($F$4),COLUMN(J$3))))</f>
        <v>0.15179999999999999</v>
      </c>
      <c r="T14" s="68" cm="1">
        <f t="array" aca="1" ref="T14" ca="1">IF(INDIRECT(ADDRESS(ROW()*3-ROW($L$4)-ROW($F$4)+1,COLUMN(G$3)))=0,"",INDIRECT(ADDRESS(ROW()*3-ROW($L$4)-ROW($F$4)+1,COLUMN(G$3))))</f>
        <v>1.4551000000000001</v>
      </c>
      <c r="U14" s="68" cm="1">
        <f t="array" aca="1" ref="U14" ca="1">IF(INDIRECT(ADDRESS(ROW()*3-ROW($L$4)-ROW($F$4)+1,COLUMN(H$3)))=0,"",INDIRECT(ADDRESS(ROW()*3-ROW($L$4)-ROW($F$4)+1,COLUMN(H$3))))</f>
        <v>-0.72859999999999991</v>
      </c>
      <c r="V14" s="68" cm="1">
        <f t="array" aca="1" ref="V14" ca="1">IF(INDIRECT(ADDRESS(ROW()*3-ROW($L$4)-ROW($F$4)+1,COLUMN(I$3)))=0,"",INDIRECT(ADDRESS(ROW()*3-ROW($L$4)-ROW($F$4)+1,COLUMN(I$3))))</f>
        <v>2.0299</v>
      </c>
      <c r="W14" s="68" cm="1">
        <f t="array" aca="1" ref="W14" ca="1">IF(INDIRECT(ADDRESS(ROW()*3-ROW($L$4)-ROW($F$4)+1,COLUMN(J$3)))=0,"",INDIRECT(ADDRESS(ROW()*3-ROW($L$4)-ROW($F$4)+1,COLUMN(J$3))))</f>
        <v>0.15379999999999999</v>
      </c>
      <c r="X14" s="23" cm="1">
        <f t="array" aca="1" ref="X14" ca="1">IF(INDIRECT(ADDRESS(ROW()*3-ROW($L$4)-ROW($F$4),COLUMN(G$3)))=0,"",INDIRECT(ADDRESS(ROW()*3-ROW($L$4)-ROW($F$4)+2,COLUMN(G$3))))</f>
        <v>1.4771000000000001</v>
      </c>
      <c r="Y14" s="23" cm="1">
        <f t="array" aca="1" ref="Y14" ca="1">IF(INDIRECT(ADDRESS(ROW()*3-ROW($L$4)-ROW($F$4),COLUMN(H$3)))=0,"",INDIRECT(ADDRESS(ROW()*3-ROW($L$4)-ROW($F$4)+2,COLUMN(H$3))))</f>
        <v>-0.73970000000000014</v>
      </c>
      <c r="Z14" s="23" cm="1">
        <f t="array" aca="1" ref="Z14" ca="1">IF(INDIRECT(ADDRESS(ROW()*3-ROW($L$4)-ROW($F$4),COLUMN(I$3)))=0,"",INDIRECT(ADDRESS(ROW()*3-ROW($L$4)-ROW($F$4)+2,COLUMN(I$3))))</f>
        <v>2.0607000000000002</v>
      </c>
      <c r="AA14" s="23" cm="1">
        <f t="array" aca="1" ref="AA14" ca="1">IF(INDIRECT(ADDRESS(ROW()*3-ROW($L$4)-ROW($F$4),COLUMN(J$3)))=0,"",INDIRECT(ADDRESS(ROW()*3-ROW($L$4)-ROW($F$4)+2,COLUMN(J$3))))</f>
        <v>0.15609999999999999</v>
      </c>
    </row>
    <row r="15" spans="1:27" ht="15" thickBot="1">
      <c r="A15" s="3" t="s">
        <v>22</v>
      </c>
      <c r="B15" s="39">
        <v>2.3628000000000001E-4</v>
      </c>
      <c r="C15" s="205"/>
      <c r="D15" s="205"/>
      <c r="E15" s="204"/>
      <c r="F15" s="3" t="s">
        <v>22</v>
      </c>
      <c r="G15" s="187">
        <v>4.7664999999999997</v>
      </c>
      <c r="H15" s="188">
        <v>2.9808999999999997</v>
      </c>
      <c r="I15" s="188">
        <v>1.6353</v>
      </c>
      <c r="J15" s="188">
        <v>0.15029999999999999</v>
      </c>
      <c r="K15" s="19"/>
      <c r="L15" s="28">
        <v>2020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383.66</v>
      </c>
      <c r="P15" s="23" cm="1">
        <f t="array" aca="1" ref="P15" ca="1">IF(INDIRECT(ADDRESS(ROW()*3-ROW($L$4)-ROW($F$4),COLUMN(G$3)))=0,"",INDIRECT(ADDRESS(ROW()*3-ROW($L$4)-ROW($F$4),COLUMN(G$3))))</f>
        <v>1.8453999999999999</v>
      </c>
      <c r="Q15" s="23" cm="1">
        <f t="array" aca="1" ref="Q15" ca="1">IF(INDIRECT(ADDRESS(ROW()*3-ROW($L$4)-ROW($F$4),COLUMN(H$3)))=0,"",INDIRECT(ADDRESS(ROW()*3-ROW($L$4)-ROW($F$4),COLUMN(H$3))))</f>
        <v>-0.67980000000000007</v>
      </c>
      <c r="R15" s="23" cm="1">
        <f t="array" aca="1" ref="R15" ca="1">IF(INDIRECT(ADDRESS(ROW()*3-ROW($L$4)-ROW($F$4),COLUMN(I$3)))=0,"",INDIRECT(ADDRESS(ROW()*3-ROW($L$4)-ROW($F$4),COLUMN(I$3))))</f>
        <v>2.3893</v>
      </c>
      <c r="S15" s="23" cm="1">
        <f t="array" aca="1" ref="S15" ca="1">IF(INDIRECT(ADDRESS(ROW()*3-ROW($L$4)-ROW($F$4),COLUMN(J$3)))=0,"",INDIRECT(ADDRESS(ROW()*3-ROW($L$4)-ROW($F$4),COLUMN(J$3))))</f>
        <v>0.13589999999999999</v>
      </c>
      <c r="T15" s="68" cm="1">
        <f t="array" aca="1" ref="T15" ca="1">IF(INDIRECT(ADDRESS(ROW()*3-ROW($L$4)-ROW($F$4)+1,COLUMN(G$3)))=0,"",INDIRECT(ADDRESS(ROW()*3-ROW($L$4)-ROW($F$4)+1,COLUMN(G$3))))</f>
        <v>1.8698999999999999</v>
      </c>
      <c r="U15" s="68" cm="1">
        <f t="array" aca="1" ref="U15" ca="1">IF(INDIRECT(ADDRESS(ROW()*3-ROW($L$4)-ROW($F$4)+1,COLUMN(H$3)))=0,"",INDIRECT(ADDRESS(ROW()*3-ROW($L$4)-ROW($F$4)+1,COLUMN(H$3))))</f>
        <v>-0.68890000000000007</v>
      </c>
      <c r="V15" s="68" cm="1">
        <f t="array" aca="1" ref="V15" ca="1">IF(INDIRECT(ADDRESS(ROW()*3-ROW($L$4)-ROW($F$4)+1,COLUMN(I$3)))=0,"",INDIRECT(ADDRESS(ROW()*3-ROW($L$4)-ROW($F$4)+1,COLUMN(I$3))))</f>
        <v>2.4211</v>
      </c>
      <c r="W15" s="68" cm="1">
        <f t="array" aca="1" ref="W15" ca="1">IF(INDIRECT(ADDRESS(ROW()*3-ROW($L$4)-ROW($F$4)+1,COLUMN(J$3)))=0,"",INDIRECT(ADDRESS(ROW()*3-ROW($L$4)-ROW($F$4)+1,COLUMN(J$3))))</f>
        <v>0.13769999999999999</v>
      </c>
      <c r="X15" s="23" cm="1">
        <f t="array" aca="1" ref="X15" ca="1">IF(INDIRECT(ADDRESS(ROW()*3-ROW($L$4)-ROW($F$4),COLUMN(G$3)))=0,"",INDIRECT(ADDRESS(ROW()*3-ROW($L$4)-ROW($F$4)+2,COLUMN(G$3))))</f>
        <v>1.8982000000000001</v>
      </c>
      <c r="Y15" s="23" cm="1">
        <f t="array" aca="1" ref="Y15" ca="1">IF(INDIRECT(ADDRESS(ROW()*3-ROW($L$4)-ROW($F$4),COLUMN(H$3)))=0,"",INDIRECT(ADDRESS(ROW()*3-ROW($L$4)-ROW($F$4)+2,COLUMN(H$3))))</f>
        <v>-0.69940000000000013</v>
      </c>
      <c r="Z15" s="23" cm="1">
        <f t="array" aca="1" ref="Z15" ca="1">IF(INDIRECT(ADDRESS(ROW()*3-ROW($L$4)-ROW($F$4),COLUMN(I$3)))=0,"",INDIRECT(ADDRESS(ROW()*3-ROW($L$4)-ROW($F$4)+2,COLUMN(I$3))))</f>
        <v>2.4578000000000002</v>
      </c>
      <c r="AA15" s="23" cm="1">
        <f t="array" aca="1" ref="AA15" ca="1">IF(INDIRECT(ADDRESS(ROW()*3-ROW($L$4)-ROW($F$4),COLUMN(J$3)))=0,"",INDIRECT(ADDRESS(ROW()*3-ROW($L$4)-ROW($F$4)+2,COLUMN(J$3))))</f>
        <v>0.13980000000000001</v>
      </c>
    </row>
    <row r="16" spans="1:27" ht="15" thickBot="1">
      <c r="A16" s="3" t="s">
        <v>20</v>
      </c>
      <c r="B16" s="39">
        <v>2.3001E-4</v>
      </c>
      <c r="C16" s="205" t="s">
        <v>7</v>
      </c>
      <c r="D16" s="205" t="s">
        <v>8</v>
      </c>
      <c r="E16" s="204">
        <v>479.04</v>
      </c>
      <c r="F16" s="3" t="s">
        <v>20</v>
      </c>
      <c r="G16" s="187">
        <v>4.1181000000000001</v>
      </c>
      <c r="H16" s="188">
        <v>1.9081999999999999</v>
      </c>
      <c r="I16" s="188">
        <v>2.0333000000000001</v>
      </c>
      <c r="J16" s="188">
        <v>0.17660000000000001</v>
      </c>
      <c r="K16" s="19"/>
      <c r="L16" s="29">
        <v>2020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393.35</v>
      </c>
      <c r="P16" s="23" cm="1">
        <f t="array" aca="1" ref="P16" ca="1">IF(INDIRECT(ADDRESS(ROW()*3-ROW($L$4)-ROW($F$4),COLUMN(G$3)))=0,"",INDIRECT(ADDRESS(ROW()*3-ROW($L$4)-ROW($F$4),COLUMN(G$3))))</f>
        <v>2.0590999999999999</v>
      </c>
      <c r="Q16" s="23" cm="1">
        <f t="array" aca="1" ref="Q16" ca="1">IF(INDIRECT(ADDRESS(ROW()*3-ROW($L$4)-ROW($F$4),COLUMN(H$3)))=0,"",INDIRECT(ADDRESS(ROW()*3-ROW($L$4)-ROW($F$4),COLUMN(H$3))))</f>
        <v>-0.74320000000000008</v>
      </c>
      <c r="R16" s="23" cm="1">
        <f t="array" aca="1" ref="R16" ca="1">IF(INDIRECT(ADDRESS(ROW()*3-ROW($L$4)-ROW($F$4),COLUMN(I$3)))=0,"",INDIRECT(ADDRESS(ROW()*3-ROW($L$4)-ROW($F$4),COLUMN(I$3))))</f>
        <v>2.6869000000000001</v>
      </c>
      <c r="S16" s="23" cm="1">
        <f t="array" aca="1" ref="S16" ca="1">IF(INDIRECT(ADDRESS(ROW()*3-ROW($L$4)-ROW($F$4),COLUMN(J$3)))=0,"",INDIRECT(ADDRESS(ROW()*3-ROW($L$4)-ROW($F$4),COLUMN(J$3))))</f>
        <v>0.1154</v>
      </c>
      <c r="T16" s="68" cm="1">
        <f t="array" aca="1" ref="T16" ca="1">IF(INDIRECT(ADDRESS(ROW()*3-ROW($L$4)-ROW($F$4)+1,COLUMN(G$3)))=0,"",INDIRECT(ADDRESS(ROW()*3-ROW($L$4)-ROW($F$4)+1,COLUMN(G$3))))</f>
        <v>2.0865</v>
      </c>
      <c r="U16" s="68" cm="1">
        <f t="array" aca="1" ref="U16" ca="1">IF(INDIRECT(ADDRESS(ROW()*3-ROW($L$4)-ROW($F$4)+1,COLUMN(H$3)))=0,"",INDIRECT(ADDRESS(ROW()*3-ROW($L$4)-ROW($F$4)+1,COLUMN(H$3))))</f>
        <v>-0.75299999999999989</v>
      </c>
      <c r="V16" s="68" cm="1">
        <f t="array" aca="1" ref="V16" ca="1">IF(INDIRECT(ADDRESS(ROW()*3-ROW($L$4)-ROW($F$4)+1,COLUMN(I$3)))=0,"",INDIRECT(ADDRESS(ROW()*3-ROW($L$4)-ROW($F$4)+1,COLUMN(I$3))))</f>
        <v>2.7225999999999999</v>
      </c>
      <c r="W16" s="68" cm="1">
        <f t="array" aca="1" ref="W16" ca="1">IF(INDIRECT(ADDRESS(ROW()*3-ROW($L$4)-ROW($F$4)+1,COLUMN(J$3)))=0,"",INDIRECT(ADDRESS(ROW()*3-ROW($L$4)-ROW($F$4)+1,COLUMN(J$3))))</f>
        <v>0.1169</v>
      </c>
      <c r="X16" s="23" cm="1">
        <f t="array" aca="1" ref="X16" ca="1">IF(INDIRECT(ADDRESS(ROW()*3-ROW($L$4)-ROW($F$4),COLUMN(G$3)))=0,"",INDIRECT(ADDRESS(ROW()*3-ROW($L$4)-ROW($F$4)+2,COLUMN(G$3))))</f>
        <v>2.1181000000000001</v>
      </c>
      <c r="Y16" s="23" cm="1">
        <f t="array" aca="1" ref="Y16" ca="1">IF(INDIRECT(ADDRESS(ROW()*3-ROW($L$4)-ROW($F$4),COLUMN(H$3)))=0,"",INDIRECT(ADDRESS(ROW()*3-ROW($L$4)-ROW($F$4)+2,COLUMN(H$3))))</f>
        <v>-0.76449999999999996</v>
      </c>
      <c r="Z16" s="23" cm="1">
        <f t="array" aca="1" ref="Z16" ca="1">IF(INDIRECT(ADDRESS(ROW()*3-ROW($L$4)-ROW($F$4),COLUMN(I$3)))=0,"",INDIRECT(ADDRESS(ROW()*3-ROW($L$4)-ROW($F$4)+2,COLUMN(I$3))))</f>
        <v>2.7639</v>
      </c>
      <c r="AA16" s="23" cm="1">
        <f t="array" aca="1" ref="AA16" ca="1">IF(INDIRECT(ADDRESS(ROW()*3-ROW($L$4)-ROW($F$4),COLUMN(J$3)))=0,"",INDIRECT(ADDRESS(ROW()*3-ROW($L$4)-ROW($F$4)+2,COLUMN(J$3))))</f>
        <v>0.1187</v>
      </c>
    </row>
    <row r="17" spans="1:21" ht="15" thickBot="1">
      <c r="A17" s="3" t="s">
        <v>21</v>
      </c>
      <c r="B17" s="39">
        <v>2.3290999999999999E-4</v>
      </c>
      <c r="C17" s="205"/>
      <c r="D17" s="205"/>
      <c r="E17" s="204"/>
      <c r="F17" s="3" t="s">
        <v>21</v>
      </c>
      <c r="G17" s="187">
        <v>4.17</v>
      </c>
      <c r="H17" s="188">
        <v>1.9321999999999999</v>
      </c>
      <c r="I17" s="188">
        <v>2.0589</v>
      </c>
      <c r="J17" s="188">
        <v>0.1789</v>
      </c>
      <c r="K17" s="19"/>
      <c r="M17" s="18"/>
    </row>
    <row r="18" spans="1:21" ht="16" thickBot="1">
      <c r="A18" s="3" t="s">
        <v>22</v>
      </c>
      <c r="B18" s="39">
        <v>2.3628000000000001E-4</v>
      </c>
      <c r="C18" s="205"/>
      <c r="D18" s="205"/>
      <c r="E18" s="204"/>
      <c r="F18" s="3" t="s">
        <v>22</v>
      </c>
      <c r="G18" s="187">
        <v>4.2304000000000004</v>
      </c>
      <c r="H18" s="188">
        <v>1.9602000000000006</v>
      </c>
      <c r="I18" s="188">
        <v>2.0886999999999998</v>
      </c>
      <c r="J18" s="188">
        <v>0.18149999999999999</v>
      </c>
      <c r="K18" s="19"/>
      <c r="L18" s="16" t="str">
        <f>"Αναπροσαρμογή Καυσίμων " &amp; L4 &amp; " - Ψηλή Τάση  (c/kWh)"</f>
        <v>Αναπροσαρμογή Καυσίμων 2020 - Ψηλή Τάση  (c/kWh)</v>
      </c>
      <c r="U18" s="16" t="str">
        <f>"Αναπροσαρμογή Καυσίμων " &amp; L4 &amp; " - Χαμηλή Τάση (c/kWh)"</f>
        <v>Αναπροσαρμογή Καυσίμων 2020 - Χαμηλή Τάση (c/kWh)</v>
      </c>
    </row>
    <row r="19" spans="1:21" ht="15" thickBot="1">
      <c r="A19" s="3" t="s">
        <v>20</v>
      </c>
      <c r="B19" s="39">
        <v>2.3001E-4</v>
      </c>
      <c r="C19" s="205" t="s">
        <v>8</v>
      </c>
      <c r="D19" s="205" t="s">
        <v>9</v>
      </c>
      <c r="E19" s="204">
        <v>449.12</v>
      </c>
      <c r="F19" s="3" t="s">
        <v>20</v>
      </c>
      <c r="G19" s="187">
        <v>3.4298999999999999</v>
      </c>
      <c r="H19" s="188">
        <v>1.0944</v>
      </c>
      <c r="I19" s="188">
        <v>2.2149999999999999</v>
      </c>
      <c r="J19" s="188">
        <v>0.1205</v>
      </c>
      <c r="K19" s="19"/>
    </row>
    <row r="20" spans="1:21" ht="15" thickBot="1">
      <c r="A20" s="3" t="s">
        <v>21</v>
      </c>
      <c r="B20" s="39">
        <v>2.3290999999999999E-4</v>
      </c>
      <c r="C20" s="205"/>
      <c r="D20" s="205"/>
      <c r="E20" s="204"/>
      <c r="F20" s="3" t="s">
        <v>21</v>
      </c>
      <c r="G20" s="187">
        <v>3.4731999999999998</v>
      </c>
      <c r="H20" s="188">
        <v>1.1082999999999998</v>
      </c>
      <c r="I20" s="188">
        <v>2.2429000000000001</v>
      </c>
      <c r="J20" s="188">
        <v>0.122</v>
      </c>
      <c r="K20" s="19"/>
    </row>
    <row r="21" spans="1:21" ht="15" thickBot="1">
      <c r="A21" s="3" t="s">
        <v>22</v>
      </c>
      <c r="B21" s="39">
        <v>2.3628000000000001E-4</v>
      </c>
      <c r="C21" s="205"/>
      <c r="D21" s="205"/>
      <c r="E21" s="204"/>
      <c r="F21" s="3" t="s">
        <v>22</v>
      </c>
      <c r="G21" s="187">
        <v>3.5234000000000001</v>
      </c>
      <c r="H21" s="188">
        <v>1.1242000000000003</v>
      </c>
      <c r="I21" s="188">
        <v>2.2753999999999999</v>
      </c>
      <c r="J21" s="188">
        <v>0.12379999999999999</v>
      </c>
      <c r="K21" s="19"/>
    </row>
    <row r="22" spans="1:21" ht="15" thickBot="1">
      <c r="A22" s="3" t="s">
        <v>20</v>
      </c>
      <c r="B22" s="39">
        <v>2.3001E-4</v>
      </c>
      <c r="C22" s="205" t="s">
        <v>9</v>
      </c>
      <c r="D22" s="205" t="s">
        <v>10</v>
      </c>
      <c r="E22" s="204">
        <v>367.01</v>
      </c>
      <c r="F22" s="3" t="s">
        <v>20</v>
      </c>
      <c r="G22" s="187">
        <v>1.5412999999999999</v>
      </c>
      <c r="H22" s="188">
        <v>0.21109999999999998</v>
      </c>
      <c r="I22" s="188">
        <v>1.2144999999999999</v>
      </c>
      <c r="J22" s="188">
        <v>0.1157</v>
      </c>
      <c r="K22" s="19"/>
    </row>
    <row r="23" spans="1:21" ht="15" thickBot="1">
      <c r="A23" s="3" t="s">
        <v>21</v>
      </c>
      <c r="B23" s="39">
        <v>2.3290999999999999E-4</v>
      </c>
      <c r="C23" s="205"/>
      <c r="D23" s="205"/>
      <c r="E23" s="204"/>
      <c r="F23" s="3" t="s">
        <v>21</v>
      </c>
      <c r="G23" s="187">
        <v>1.5607</v>
      </c>
      <c r="H23" s="188">
        <v>0.21369999999999997</v>
      </c>
      <c r="I23" s="188">
        <v>1.2298</v>
      </c>
      <c r="J23" s="188">
        <v>0.1172</v>
      </c>
      <c r="K23" s="19"/>
    </row>
    <row r="24" spans="1:21" ht="15" thickBot="1">
      <c r="A24" s="3" t="s">
        <v>24</v>
      </c>
      <c r="B24" s="39">
        <v>2.3628000000000001E-4</v>
      </c>
      <c r="C24" s="205"/>
      <c r="D24" s="205"/>
      <c r="E24" s="204"/>
      <c r="F24" s="3" t="s">
        <v>24</v>
      </c>
      <c r="G24" s="187">
        <v>1.5832999999999999</v>
      </c>
      <c r="H24" s="188">
        <v>0.21689999999999987</v>
      </c>
      <c r="I24" s="188">
        <v>1.2476</v>
      </c>
      <c r="J24" s="188">
        <v>0.1188</v>
      </c>
      <c r="K24" s="19"/>
    </row>
    <row r="25" spans="1:21" ht="15" thickBot="1">
      <c r="A25" s="3" t="s">
        <v>20</v>
      </c>
      <c r="B25" s="38">
        <v>2.2058000000000001E-4</v>
      </c>
      <c r="C25" s="205" t="s">
        <v>10</v>
      </c>
      <c r="D25" s="205" t="s">
        <v>11</v>
      </c>
      <c r="E25" s="204">
        <v>335.41</v>
      </c>
      <c r="F25" s="3" t="s">
        <v>20</v>
      </c>
      <c r="G25" s="187">
        <v>0.78110000000000002</v>
      </c>
      <c r="H25" s="188">
        <v>-0.25049999999999994</v>
      </c>
      <c r="I25" s="188">
        <v>0.90369999999999995</v>
      </c>
      <c r="J25" s="188">
        <v>0.12790000000000001</v>
      </c>
      <c r="K25" s="19"/>
    </row>
    <row r="26" spans="1:21" ht="15" thickBot="1">
      <c r="A26" s="3" t="s">
        <v>21</v>
      </c>
      <c r="B26" s="38">
        <v>2.2351000000000001E-4</v>
      </c>
      <c r="C26" s="205"/>
      <c r="D26" s="205"/>
      <c r="E26" s="204"/>
      <c r="F26" s="3" t="s">
        <v>21</v>
      </c>
      <c r="G26" s="187">
        <v>0.79139999999999999</v>
      </c>
      <c r="H26" s="188">
        <v>-0.25389999999999996</v>
      </c>
      <c r="I26" s="188">
        <v>0.91569999999999996</v>
      </c>
      <c r="J26" s="188">
        <v>0.12959999999999999</v>
      </c>
      <c r="K26" s="19"/>
    </row>
    <row r="27" spans="1:21" ht="15" thickBot="1">
      <c r="A27" s="3" t="s">
        <v>22</v>
      </c>
      <c r="B27" s="38">
        <v>2.2690000000000001E-4</v>
      </c>
      <c r="C27" s="205"/>
      <c r="D27" s="205"/>
      <c r="E27" s="204"/>
      <c r="F27" s="3" t="s">
        <v>22</v>
      </c>
      <c r="G27" s="187">
        <v>0.80349999999999999</v>
      </c>
      <c r="H27" s="188">
        <v>-0.25769999999999998</v>
      </c>
      <c r="I27" s="188">
        <v>0.92959999999999998</v>
      </c>
      <c r="J27" s="188">
        <v>0.13159999999999999</v>
      </c>
      <c r="K27" s="19"/>
    </row>
    <row r="28" spans="1:21" ht="15" thickBot="1">
      <c r="A28" s="3" t="s">
        <v>20</v>
      </c>
      <c r="B28" s="38">
        <v>2.2058000000000001E-4</v>
      </c>
      <c r="C28" s="205" t="s">
        <v>11</v>
      </c>
      <c r="D28" s="205" t="s">
        <v>12</v>
      </c>
      <c r="E28" s="204">
        <v>329.81</v>
      </c>
      <c r="F28" s="3" t="s">
        <v>20</v>
      </c>
      <c r="G28" s="187">
        <v>0.65749999999999997</v>
      </c>
      <c r="H28" s="188">
        <v>-0.55010000000000003</v>
      </c>
      <c r="I28" s="188">
        <v>1.1064000000000001</v>
      </c>
      <c r="J28" s="188">
        <v>0.1012</v>
      </c>
      <c r="K28" s="19"/>
    </row>
    <row r="29" spans="1:21" ht="15" thickBot="1">
      <c r="A29" s="3" t="s">
        <v>25</v>
      </c>
      <c r="B29" s="38">
        <v>2.2351000000000001E-4</v>
      </c>
      <c r="C29" s="205"/>
      <c r="D29" s="205"/>
      <c r="E29" s="204"/>
      <c r="F29" s="3" t="s">
        <v>25</v>
      </c>
      <c r="G29" s="187">
        <v>0.6663</v>
      </c>
      <c r="H29" s="188">
        <v>-0.55740000000000001</v>
      </c>
      <c r="I29" s="188">
        <v>1.1211</v>
      </c>
      <c r="J29" s="188">
        <v>0.1026</v>
      </c>
      <c r="K29" s="19"/>
    </row>
    <row r="30" spans="1:21" ht="15" thickBot="1">
      <c r="A30" s="3" t="s">
        <v>26</v>
      </c>
      <c r="B30" s="38">
        <v>2.2690000000000001E-4</v>
      </c>
      <c r="C30" s="205"/>
      <c r="D30" s="205"/>
      <c r="E30" s="204"/>
      <c r="F30" s="3" t="s">
        <v>26</v>
      </c>
      <c r="G30" s="187">
        <v>0.6764</v>
      </c>
      <c r="H30" s="188">
        <v>-0.56579999999999986</v>
      </c>
      <c r="I30" s="188">
        <v>1.1380999999999999</v>
      </c>
      <c r="J30" s="188">
        <v>0.1041</v>
      </c>
      <c r="K30" s="19"/>
    </row>
    <row r="31" spans="1:21" ht="15" thickBot="1">
      <c r="A31" s="3" t="s">
        <v>20</v>
      </c>
      <c r="B31" s="38">
        <v>2.2058000000000001E-4</v>
      </c>
      <c r="C31" s="205" t="s">
        <v>12</v>
      </c>
      <c r="D31" s="205" t="s">
        <v>17</v>
      </c>
      <c r="E31" s="204">
        <v>334.59</v>
      </c>
      <c r="F31" s="3" t="s">
        <v>20</v>
      </c>
      <c r="G31" s="187">
        <v>0.76300000000000001</v>
      </c>
      <c r="H31" s="188">
        <v>-0.51260000000000006</v>
      </c>
      <c r="I31" s="188">
        <v>1.1684000000000001</v>
      </c>
      <c r="J31" s="188">
        <v>0.1072</v>
      </c>
      <c r="K31" s="19"/>
    </row>
    <row r="32" spans="1:21" ht="15" thickBot="1">
      <c r="A32" s="3" t="s">
        <v>25</v>
      </c>
      <c r="B32" s="38">
        <v>2.2351000000000001E-4</v>
      </c>
      <c r="C32" s="205"/>
      <c r="D32" s="205"/>
      <c r="E32" s="204"/>
      <c r="F32" s="3" t="s">
        <v>25</v>
      </c>
      <c r="G32" s="187">
        <v>0.77310000000000001</v>
      </c>
      <c r="H32" s="188">
        <v>-0.51939999999999997</v>
      </c>
      <c r="I32" s="188">
        <v>1.1839</v>
      </c>
      <c r="J32" s="188">
        <v>0.1086</v>
      </c>
      <c r="K32" s="19"/>
    </row>
    <row r="33" spans="1:11" ht="15" thickBot="1">
      <c r="A33" s="3" t="s">
        <v>26</v>
      </c>
      <c r="B33" s="38">
        <v>2.2690000000000001E-4</v>
      </c>
      <c r="C33" s="205"/>
      <c r="D33" s="205"/>
      <c r="E33" s="204"/>
      <c r="F33" s="3" t="s">
        <v>26</v>
      </c>
      <c r="G33" s="187">
        <v>0.78480000000000005</v>
      </c>
      <c r="H33" s="188">
        <v>-0.52739999999999987</v>
      </c>
      <c r="I33" s="188">
        <v>1.2019</v>
      </c>
      <c r="J33" s="188">
        <v>0.1103</v>
      </c>
      <c r="K33" s="19"/>
    </row>
    <row r="34" spans="1:11" ht="15" thickBot="1">
      <c r="A34" s="3" t="s">
        <v>20</v>
      </c>
      <c r="B34" s="38">
        <v>2.2058000000000001E-4</v>
      </c>
      <c r="C34" s="205" t="s">
        <v>17</v>
      </c>
      <c r="D34" s="205" t="s">
        <v>30</v>
      </c>
      <c r="E34" s="204">
        <v>365.1</v>
      </c>
      <c r="F34" s="3" t="s">
        <v>20</v>
      </c>
      <c r="G34" s="187">
        <v>1.4359999999999999</v>
      </c>
      <c r="H34" s="188">
        <v>-0.71909999999999985</v>
      </c>
      <c r="I34" s="188">
        <v>2.0032999999999999</v>
      </c>
      <c r="J34" s="188">
        <v>0.15179999999999999</v>
      </c>
      <c r="K34" s="19"/>
    </row>
    <row r="35" spans="1:11" ht="15" thickBot="1">
      <c r="A35" s="3" t="s">
        <v>25</v>
      </c>
      <c r="B35" s="38">
        <v>2.2351000000000001E-4</v>
      </c>
      <c r="C35" s="205"/>
      <c r="D35" s="205"/>
      <c r="E35" s="204"/>
      <c r="F35" s="3" t="s">
        <v>25</v>
      </c>
      <c r="G35" s="187">
        <v>1.4551000000000001</v>
      </c>
      <c r="H35" s="188">
        <v>-0.72859999999999991</v>
      </c>
      <c r="I35" s="188">
        <v>2.0299</v>
      </c>
      <c r="J35" s="188">
        <v>0.15379999999999999</v>
      </c>
      <c r="K35" s="19"/>
    </row>
    <row r="36" spans="1:11" ht="15" thickBot="1">
      <c r="A36" s="3" t="s">
        <v>26</v>
      </c>
      <c r="B36" s="38">
        <v>2.2690000000000001E-4</v>
      </c>
      <c r="C36" s="205"/>
      <c r="D36" s="205"/>
      <c r="E36" s="204"/>
      <c r="F36" s="3" t="s">
        <v>26</v>
      </c>
      <c r="G36" s="187">
        <v>1.4771000000000001</v>
      </c>
      <c r="H36" s="188">
        <v>-0.73970000000000014</v>
      </c>
      <c r="I36" s="188">
        <v>2.0607000000000002</v>
      </c>
      <c r="J36" s="188">
        <v>0.15609999999999999</v>
      </c>
      <c r="K36" s="19"/>
    </row>
    <row r="37" spans="1:11" ht="15.75" customHeight="1" thickBot="1">
      <c r="A37" s="3" t="s">
        <v>20</v>
      </c>
      <c r="B37" s="38">
        <v>2.2058000000000001E-4</v>
      </c>
      <c r="C37" s="205" t="s">
        <v>13</v>
      </c>
      <c r="D37" s="205" t="s">
        <v>14</v>
      </c>
      <c r="E37" s="204">
        <v>383.66</v>
      </c>
      <c r="F37" s="3" t="s">
        <v>20</v>
      </c>
      <c r="G37" s="187">
        <v>1.8453999999999999</v>
      </c>
      <c r="H37" s="188">
        <v>-0.67980000000000007</v>
      </c>
      <c r="I37" s="188">
        <v>2.3893</v>
      </c>
      <c r="J37" s="188">
        <v>0.13589999999999999</v>
      </c>
      <c r="K37" s="19"/>
    </row>
    <row r="38" spans="1:11" ht="15" thickBot="1">
      <c r="A38" s="3" t="s">
        <v>25</v>
      </c>
      <c r="B38" s="38">
        <v>2.2351000000000001E-4</v>
      </c>
      <c r="C38" s="205"/>
      <c r="D38" s="205"/>
      <c r="E38" s="204"/>
      <c r="F38" s="3" t="s">
        <v>25</v>
      </c>
      <c r="G38" s="187">
        <v>1.8698999999999999</v>
      </c>
      <c r="H38" s="188">
        <v>-0.68890000000000007</v>
      </c>
      <c r="I38" s="188">
        <v>2.4211</v>
      </c>
      <c r="J38" s="188">
        <v>0.13769999999999999</v>
      </c>
      <c r="K38" s="19"/>
    </row>
    <row r="39" spans="1:11" ht="15" thickBot="1">
      <c r="A39" s="3" t="s">
        <v>26</v>
      </c>
      <c r="B39" s="38">
        <v>2.2690000000000001E-4</v>
      </c>
      <c r="C39" s="205"/>
      <c r="D39" s="205"/>
      <c r="E39" s="204"/>
      <c r="F39" s="3" t="s">
        <v>26</v>
      </c>
      <c r="G39" s="187">
        <v>1.8982000000000001</v>
      </c>
      <c r="H39" s="188">
        <v>-0.69940000000000013</v>
      </c>
      <c r="I39" s="188">
        <v>2.4578000000000002</v>
      </c>
      <c r="J39" s="188">
        <v>0.13980000000000001</v>
      </c>
      <c r="K39" s="19"/>
    </row>
    <row r="40" spans="1:11" ht="15" thickBot="1">
      <c r="A40" s="4" t="s">
        <v>20</v>
      </c>
      <c r="B40" s="38">
        <v>2.2058000000000001E-4</v>
      </c>
      <c r="C40" s="205" t="s">
        <v>15</v>
      </c>
      <c r="D40" s="205"/>
      <c r="E40" s="204">
        <v>393.35</v>
      </c>
      <c r="F40" s="4" t="s">
        <v>20</v>
      </c>
      <c r="G40" s="187">
        <v>2.0590999999999999</v>
      </c>
      <c r="H40" s="188">
        <v>-0.74320000000000008</v>
      </c>
      <c r="I40" s="188">
        <v>2.6869000000000001</v>
      </c>
      <c r="J40" s="188">
        <v>0.1154</v>
      </c>
      <c r="K40" s="19"/>
    </row>
    <row r="41" spans="1:11" ht="15" thickBot="1">
      <c r="A41" s="4" t="s">
        <v>25</v>
      </c>
      <c r="B41" s="38">
        <v>2.2351000000000001E-4</v>
      </c>
      <c r="C41" s="205"/>
      <c r="D41" s="205"/>
      <c r="E41" s="204"/>
      <c r="F41" s="4" t="s">
        <v>25</v>
      </c>
      <c r="G41" s="187">
        <v>2.0865</v>
      </c>
      <c r="H41" s="188">
        <v>-0.75299999999999989</v>
      </c>
      <c r="I41" s="188">
        <v>2.7225999999999999</v>
      </c>
      <c r="J41" s="188">
        <v>0.1169</v>
      </c>
      <c r="K41" s="19"/>
    </row>
    <row r="42" spans="1:11" ht="15" thickBot="1">
      <c r="A42" s="4" t="s">
        <v>26</v>
      </c>
      <c r="B42" s="38">
        <v>2.2690000000000001E-4</v>
      </c>
      <c r="C42" s="205"/>
      <c r="D42" s="205"/>
      <c r="E42" s="204"/>
      <c r="F42" s="4" t="s">
        <v>26</v>
      </c>
      <c r="G42" s="187">
        <v>2.1181000000000001</v>
      </c>
      <c r="H42" s="188">
        <v>-0.76449999999999996</v>
      </c>
      <c r="I42" s="188">
        <v>2.7639</v>
      </c>
      <c r="J42" s="188">
        <v>0.1187</v>
      </c>
      <c r="K42" s="19"/>
    </row>
    <row r="43" spans="1:11">
      <c r="C43" s="6" t="s">
        <v>16</v>
      </c>
    </row>
    <row r="49" spans="11:11">
      <c r="K49" s="19"/>
    </row>
  </sheetData>
  <sheetProtection sheet="1" objects="1" scenarios="1"/>
  <mergeCells count="44">
    <mergeCell ref="C28:C30"/>
    <mergeCell ref="D28:D30"/>
    <mergeCell ref="C31:C33"/>
    <mergeCell ref="D31:D33"/>
    <mergeCell ref="C40:C42"/>
    <mergeCell ref="D40:D42"/>
    <mergeCell ref="C34:C36"/>
    <mergeCell ref="D34:D36"/>
    <mergeCell ref="C37:C39"/>
    <mergeCell ref="D37:D39"/>
    <mergeCell ref="C19:C21"/>
    <mergeCell ref="D19:D21"/>
    <mergeCell ref="C22:C24"/>
    <mergeCell ref="D22:D24"/>
    <mergeCell ref="C25:C27"/>
    <mergeCell ref="D25:D27"/>
    <mergeCell ref="C10:C12"/>
    <mergeCell ref="D10:D12"/>
    <mergeCell ref="C13:C15"/>
    <mergeCell ref="D13:D15"/>
    <mergeCell ref="C16:C18"/>
    <mergeCell ref="D16:D18"/>
    <mergeCell ref="X2:AA2"/>
    <mergeCell ref="C4:C6"/>
    <mergeCell ref="D4:D6"/>
    <mergeCell ref="P2:S2"/>
    <mergeCell ref="T2:W2"/>
    <mergeCell ref="C7:C9"/>
    <mergeCell ref="D7:D9"/>
    <mergeCell ref="G1:J1"/>
    <mergeCell ref="G2:J2"/>
    <mergeCell ref="E4:E6"/>
    <mergeCell ref="E7:E9"/>
    <mergeCell ref="E10:E12"/>
    <mergeCell ref="E13:E15"/>
    <mergeCell ref="E16:E18"/>
    <mergeCell ref="E19:E21"/>
    <mergeCell ref="E22:E24"/>
    <mergeCell ref="E40:E42"/>
    <mergeCell ref="E25:E27"/>
    <mergeCell ref="E28:E30"/>
    <mergeCell ref="E31:E33"/>
    <mergeCell ref="E34:E36"/>
    <mergeCell ref="E37:E3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0554-6E86-4353-B2D9-469593158C55}">
  <sheetPr>
    <pageSetUpPr fitToPage="1"/>
  </sheetPr>
  <dimension ref="A1:AE48"/>
  <sheetViews>
    <sheetView topLeftCell="A2" workbookViewId="0">
      <selection activeCell="K3" sqref="K3"/>
    </sheetView>
  </sheetViews>
  <sheetFormatPr defaultRowHeight="14.5"/>
  <cols>
    <col min="1" max="1" width="11.1796875" customWidth="1"/>
    <col min="2" max="2" width="14.54296875" customWidth="1"/>
    <col min="3" max="4" width="15" style="7" customWidth="1"/>
    <col min="5" max="5" width="16" customWidth="1"/>
    <col min="6" max="6" width="11.1796875" customWidth="1"/>
    <col min="7" max="7" width="9.54296875" customWidth="1"/>
    <col min="8" max="10" width="11.1796875" customWidth="1"/>
    <col min="12" max="12" width="9.81640625" customWidth="1"/>
    <col min="13" max="14" width="11.453125" customWidth="1"/>
    <col min="15" max="27" width="9.81640625" customWidth="1"/>
  </cols>
  <sheetData>
    <row r="1" spans="1:31" ht="46.5" hidden="1" customHeight="1" thickBot="1">
      <c r="A1" s="2"/>
      <c r="C1" s="1" t="s">
        <v>0</v>
      </c>
      <c r="D1" s="1" t="s">
        <v>1</v>
      </c>
      <c r="E1" s="17" t="s">
        <v>2</v>
      </c>
      <c r="F1" s="2"/>
      <c r="G1" s="206" t="s">
        <v>3</v>
      </c>
      <c r="H1" s="207"/>
      <c r="I1" s="207"/>
      <c r="J1" s="208"/>
    </row>
    <row r="2" spans="1:31" ht="46.5" customHeight="1" thickBot="1">
      <c r="A2" s="2"/>
      <c r="B2" s="34"/>
      <c r="C2" s="1" t="s">
        <v>0</v>
      </c>
      <c r="D2" s="1" t="s">
        <v>1</v>
      </c>
      <c r="E2" s="1" t="s">
        <v>2</v>
      </c>
      <c r="F2" s="35"/>
      <c r="G2" s="209" t="s">
        <v>43</v>
      </c>
      <c r="H2" s="209"/>
      <c r="I2" s="209"/>
      <c r="J2" s="209"/>
      <c r="L2" s="9"/>
      <c r="M2" s="10"/>
      <c r="N2" s="10"/>
      <c r="O2" s="10"/>
      <c r="P2" s="212" t="s">
        <v>39</v>
      </c>
      <c r="Q2" s="210"/>
      <c r="R2" s="210"/>
      <c r="S2" s="211"/>
      <c r="T2" s="213" t="s">
        <v>40</v>
      </c>
      <c r="U2" s="214"/>
      <c r="V2" s="214"/>
      <c r="W2" s="215"/>
      <c r="X2" s="210" t="s">
        <v>41</v>
      </c>
      <c r="Y2" s="210"/>
      <c r="Z2" s="210"/>
      <c r="AA2" s="211"/>
    </row>
    <row r="3" spans="1:31" ht="31.5" thickBot="1">
      <c r="A3" s="5" t="s">
        <v>18</v>
      </c>
      <c r="B3" s="1" t="s">
        <v>33</v>
      </c>
      <c r="C3" s="5">
        <v>2021</v>
      </c>
      <c r="D3" s="5"/>
      <c r="E3" s="36" t="s">
        <v>42</v>
      </c>
      <c r="F3" s="5" t="s">
        <v>18</v>
      </c>
      <c r="G3" s="37" t="s">
        <v>19</v>
      </c>
      <c r="H3" s="37" t="s">
        <v>27</v>
      </c>
      <c r="I3" s="37" t="s">
        <v>29</v>
      </c>
      <c r="J3" s="1" t="s">
        <v>28</v>
      </c>
      <c r="L3" s="27"/>
      <c r="M3" s="11" t="s">
        <v>32</v>
      </c>
      <c r="N3" s="11" t="s">
        <v>46</v>
      </c>
      <c r="O3" s="30" t="s">
        <v>34</v>
      </c>
      <c r="P3" s="31" t="s">
        <v>19</v>
      </c>
      <c r="Q3" s="32" t="s">
        <v>27</v>
      </c>
      <c r="R3" s="32" t="s">
        <v>29</v>
      </c>
      <c r="S3" s="33" t="s">
        <v>28</v>
      </c>
      <c r="T3" s="31" t="s">
        <v>19</v>
      </c>
      <c r="U3" s="32" t="s">
        <v>27</v>
      </c>
      <c r="V3" s="32" t="s">
        <v>29</v>
      </c>
      <c r="W3" s="33" t="s">
        <v>28</v>
      </c>
      <c r="X3" s="32" t="s">
        <v>19</v>
      </c>
      <c r="Y3" s="32" t="s">
        <v>27</v>
      </c>
      <c r="Z3" s="32" t="s">
        <v>29</v>
      </c>
      <c r="AA3" s="33" t="s">
        <v>28</v>
      </c>
    </row>
    <row r="4" spans="1:31" ht="15" thickBot="1">
      <c r="A4" s="3" t="s">
        <v>20</v>
      </c>
      <c r="B4" s="38">
        <v>2.2058000000000001E-4</v>
      </c>
      <c r="C4" s="205"/>
      <c r="D4" s="205" t="s">
        <v>4</v>
      </c>
      <c r="E4" s="216">
        <v>393.35</v>
      </c>
      <c r="F4" s="3" t="s">
        <v>20</v>
      </c>
      <c r="G4" s="187">
        <v>2.0590999999999999</v>
      </c>
      <c r="H4" s="188">
        <f t="shared" ref="H4:H6" si="0">G4-I4-J4</f>
        <v>-0.74320000000000008</v>
      </c>
      <c r="I4" s="188">
        <v>2.6869000000000001</v>
      </c>
      <c r="J4" s="188">
        <v>0.1154</v>
      </c>
      <c r="K4" s="19"/>
      <c r="L4" s="28">
        <f t="shared" ref="L4:L16" si="1">$C$3</f>
        <v>2021</v>
      </c>
      <c r="M4" s="12"/>
      <c r="N4" s="14" t="s">
        <v>4</v>
      </c>
      <c r="O4" s="21" cm="1">
        <f t="array" aca="1" ref="O4" ca="1">IF(INDIRECT(ADDRESS(ROW()*3-ROW($L$4)-ROW($F$4),COLUMN($E$2)))=0,"",INDIRECT(ADDRESS(ROW()*3-ROW($L$4)-ROW($F$4),COLUMN($E$2))))</f>
        <v>393.35</v>
      </c>
      <c r="P4" s="23" cm="1">
        <f t="array" aca="1" ref="P4" ca="1">IF(INDIRECT(ADDRESS(ROW()*3-ROW($L$4)-ROW($F$4),COLUMN(G$3)))=0,"",INDIRECT(ADDRESS(ROW()*3-ROW($L$4)-ROW($F$4),COLUMN(G$3))))</f>
        <v>2.0590999999999999</v>
      </c>
      <c r="Q4" s="23" cm="1">
        <f t="array" aca="1" ref="Q4" ca="1">IF(INDIRECT(ADDRESS(ROW()*3-ROW($L$4)-ROW($F$4),COLUMN(H$3)))=0,"",INDIRECT(ADDRESS(ROW()*3-ROW($L$4)-ROW($F$4),COLUMN(H$3))))</f>
        <v>-0.74320000000000008</v>
      </c>
      <c r="R4" s="23" cm="1">
        <f t="array" aca="1" ref="R4" ca="1">IF(INDIRECT(ADDRESS(ROW()*3-ROW($L$4)-ROW($F$4),COLUMN(I$3)))=0,"",INDIRECT(ADDRESS(ROW()*3-ROW($L$4)-ROW($F$4),COLUMN(I$3))))</f>
        <v>2.6869000000000001</v>
      </c>
      <c r="S4" s="23" cm="1">
        <f t="array" aca="1" ref="S4" ca="1">IF(INDIRECT(ADDRESS(ROW()*3-ROW($L$4)-ROW($F$4),COLUMN(J$3)))=0,"",INDIRECT(ADDRESS(ROW()*3-ROW($L$4)-ROW($F$4),COLUMN(J$3))))</f>
        <v>0.1154</v>
      </c>
      <c r="T4" s="68" cm="1">
        <f t="array" aca="1" ref="T4" ca="1">IF(INDIRECT(ADDRESS(ROW()*3-ROW($L$4)-ROW($F$4)+1,COLUMN(G$3)))=0,"",INDIRECT(ADDRESS(ROW()*3-ROW($L$4)-ROW($F$4)+1,COLUMN(G$3))))</f>
        <v>2.0865</v>
      </c>
      <c r="U4" s="68" cm="1">
        <f t="array" aca="1" ref="U4" ca="1">IF(INDIRECT(ADDRESS(ROW()*3-ROW($L$4)-ROW($F$4)+1,COLUMN(H$3)))=0,"",INDIRECT(ADDRESS(ROW()*3-ROW($L$4)-ROW($F$4)+1,COLUMN(H$3))))</f>
        <v>-0.75299999999999989</v>
      </c>
      <c r="V4" s="68" cm="1">
        <f t="array" aca="1" ref="V4" ca="1">IF(INDIRECT(ADDRESS(ROW()*3-ROW($L$4)-ROW($F$4)+1,COLUMN(I$3)))=0,"",INDIRECT(ADDRESS(ROW()*3-ROW($L$4)-ROW($F$4)+1,COLUMN(I$3))))</f>
        <v>2.7225999999999999</v>
      </c>
      <c r="W4" s="68" cm="1">
        <f t="array" aca="1" ref="W4" ca="1">IF(INDIRECT(ADDRESS(ROW()*3-ROW($L$4)-ROW($F$4)+1,COLUMN(J$3)))=0,"",INDIRECT(ADDRESS(ROW()*3-ROW($L$4)-ROW($F$4)+1,COLUMN(J$3))))</f>
        <v>0.1169</v>
      </c>
      <c r="X4" s="23" cm="1">
        <f t="array" aca="1" ref="X4" ca="1">IF(INDIRECT(ADDRESS(ROW()*3-ROW($L$4)-ROW($F$4),COLUMN(G$3)))=0,"",INDIRECT(ADDRESS(ROW()*3-ROW($L$4)-ROW($F$4)+2,COLUMN(G$3))))</f>
        <v>2.1181000000000001</v>
      </c>
      <c r="Y4" s="23" cm="1">
        <f t="array" aca="1" ref="Y4" ca="1">IF(INDIRECT(ADDRESS(ROW()*3-ROW($L$4)-ROW($F$4),COLUMN(H$3)))=0,"",INDIRECT(ADDRESS(ROW()*3-ROW($L$4)-ROW($F$4)+2,COLUMN(H$3))))</f>
        <v>-0.76449999999999996</v>
      </c>
      <c r="Z4" s="23" cm="1">
        <f t="array" aca="1" ref="Z4" ca="1">IF(INDIRECT(ADDRESS(ROW()*3-ROW($L$4)-ROW($F$4),COLUMN(I$3)))=0,"",INDIRECT(ADDRESS(ROW()*3-ROW($L$4)-ROW($F$4)+2,COLUMN(I$3))))</f>
        <v>2.7639</v>
      </c>
      <c r="AA4" s="23" cm="1">
        <f t="array" aca="1" ref="AA4" ca="1">IF(INDIRECT(ADDRESS(ROW()*3-ROW($L$4)-ROW($F$4),COLUMN(J$3)))=0,"",INDIRECT(ADDRESS(ROW()*3-ROW($L$4)-ROW($F$4)+2,COLUMN(J$3))))</f>
        <v>0.1187</v>
      </c>
      <c r="AD4" s="19">
        <f t="shared" ref="AD4:AD40" si="2">I4-K4</f>
        <v>2.6869000000000001</v>
      </c>
      <c r="AE4" s="19">
        <f t="shared" ref="AE4:AE39" si="3">G4-SUM(H4:J4)</f>
        <v>0</v>
      </c>
    </row>
    <row r="5" spans="1:31" ht="15" thickBot="1">
      <c r="A5" s="3" t="s">
        <v>21</v>
      </c>
      <c r="B5" s="38">
        <v>2.2351000000000001E-4</v>
      </c>
      <c r="C5" s="205"/>
      <c r="D5" s="205"/>
      <c r="E5" s="216"/>
      <c r="F5" s="3" t="s">
        <v>21</v>
      </c>
      <c r="G5" s="187">
        <v>2.0865</v>
      </c>
      <c r="H5" s="188">
        <f t="shared" si="0"/>
        <v>-0.75299999999999989</v>
      </c>
      <c r="I5" s="188">
        <v>2.7225999999999999</v>
      </c>
      <c r="J5" s="188">
        <v>0.1169</v>
      </c>
      <c r="K5" s="19"/>
      <c r="L5" s="28">
        <f t="shared" si="1"/>
        <v>2021</v>
      </c>
      <c r="M5" s="12" t="s">
        <v>4</v>
      </c>
      <c r="N5" s="14" t="s">
        <v>36</v>
      </c>
      <c r="O5" s="21" cm="1">
        <f t="array" aca="1" ref="O5" ca="1">IF(INDIRECT(ADDRESS(ROW()*3-ROW($L$4)-ROW($F$4),COLUMN($E$2)))=0,"",INDIRECT(ADDRESS(ROW()*3-ROW($L$4)-ROW($F$4),COLUMN($E$2))))</f>
        <v>376.47</v>
      </c>
      <c r="P5" s="23" cm="1">
        <f t="array" aca="1" ref="P5" ca="1">IF(INDIRECT(ADDRESS(ROW()*3-ROW($L$4)-ROW($F$4),COLUMN(G$3)))=0,"",INDIRECT(ADDRESS(ROW()*3-ROW($L$4)-ROW($F$4),COLUMN(G$3))))</f>
        <v>1.6868000000000001</v>
      </c>
      <c r="Q5" s="23" cm="1">
        <f t="array" aca="1" ref="Q5" ca="1">IF(INDIRECT(ADDRESS(ROW()*3-ROW($L$4)-ROW($F$4),COLUMN(H$3)))=0,"",INDIRECT(ADDRESS(ROW()*3-ROW($L$4)-ROW($F$4),COLUMN(H$3))))</f>
        <v>-0.53969999999999974</v>
      </c>
      <c r="R5" s="23" cm="1">
        <f t="array" aca="1" ref="R5" ca="1">IF(INDIRECT(ADDRESS(ROW()*3-ROW($L$4)-ROW($F$4),COLUMN(I$3)))=0,"",INDIRECT(ADDRESS(ROW()*3-ROW($L$4)-ROW($F$4),COLUMN(I$3))))</f>
        <v>2.0985999999999998</v>
      </c>
      <c r="S5" s="23" cm="1">
        <f t="array" aca="1" ref="S5" ca="1">IF(INDIRECT(ADDRESS(ROW()*3-ROW($L$4)-ROW($F$4),COLUMN(J$3)))=0,"",INDIRECT(ADDRESS(ROW()*3-ROW($L$4)-ROW($F$4),COLUMN(J$3))))</f>
        <v>0.12790000000000001</v>
      </c>
      <c r="T5" s="68" cm="1">
        <f t="array" aca="1" ref="T5" ca="1">IF(INDIRECT(ADDRESS(ROW()*3-ROW($L$4)-ROW($F$4)+1,COLUMN(G$3)))=0,"",INDIRECT(ADDRESS(ROW()*3-ROW($L$4)-ROW($F$4)+1,COLUMN(G$3))))</f>
        <v>1.7092000000000001</v>
      </c>
      <c r="U5" s="68" cm="1">
        <f t="array" aca="1" ref="U5" ca="1">IF(INDIRECT(ADDRESS(ROW()*3-ROW($L$4)-ROW($F$4)+1,COLUMN(H$3)))=0,"",INDIRECT(ADDRESS(ROW()*3-ROW($L$4)-ROW($F$4)+1,COLUMN(H$3))))</f>
        <v>-0.54689999999999994</v>
      </c>
      <c r="V5" s="68" cm="1">
        <f t="array" aca="1" ref="V5" ca="1">IF(INDIRECT(ADDRESS(ROW()*3-ROW($L$4)-ROW($F$4)+1,COLUMN(I$3)))=0,"",INDIRECT(ADDRESS(ROW()*3-ROW($L$4)-ROW($F$4)+1,COLUMN(I$3))))</f>
        <v>2.1265000000000001</v>
      </c>
      <c r="W5" s="68" cm="1">
        <f t="array" aca="1" ref="W5" ca="1">IF(INDIRECT(ADDRESS(ROW()*3-ROW($L$4)-ROW($F$4)+1,COLUMN(J$3)))=0,"",INDIRECT(ADDRESS(ROW()*3-ROW($L$4)-ROW($F$4)+1,COLUMN(J$3))))</f>
        <v>0.12959999999999999</v>
      </c>
      <c r="X5" s="23" cm="1">
        <f t="array" aca="1" ref="X5" ca="1">IF(INDIRECT(ADDRESS(ROW()*3-ROW($L$4)-ROW($F$4),COLUMN(G$3)))=0,"",INDIRECT(ADDRESS(ROW()*3-ROW($L$4)-ROW($F$4)+2,COLUMN(G$3))))</f>
        <v>1.7351000000000001</v>
      </c>
      <c r="Y5" s="23" cm="1">
        <f t="array" aca="1" ref="Y5" ca="1">IF(INDIRECT(ADDRESS(ROW()*3-ROW($L$4)-ROW($F$4),COLUMN(H$3)))=0,"",INDIRECT(ADDRESS(ROW()*3-ROW($L$4)-ROW($F$4)+2,COLUMN(H$3))))</f>
        <v>-0.55519999999999992</v>
      </c>
      <c r="Z5" s="23" cm="1">
        <f t="array" aca="1" ref="Z5" ca="1">IF(INDIRECT(ADDRESS(ROW()*3-ROW($L$4)-ROW($F$4),COLUMN(I$3)))=0,"",INDIRECT(ADDRESS(ROW()*3-ROW($L$4)-ROW($F$4)+2,COLUMN(I$3))))</f>
        <v>2.1587000000000001</v>
      </c>
      <c r="AA5" s="23" cm="1">
        <f t="array" aca="1" ref="AA5" ca="1">IF(INDIRECT(ADDRESS(ROW()*3-ROW($L$4)-ROW($F$4),COLUMN(J$3)))=0,"",INDIRECT(ADDRESS(ROW()*3-ROW($L$4)-ROW($F$4)+2,COLUMN(J$3))))</f>
        <v>0.13159999999999999</v>
      </c>
      <c r="AD5" s="19">
        <f t="shared" si="2"/>
        <v>2.7225999999999999</v>
      </c>
      <c r="AE5" s="19">
        <f t="shared" si="3"/>
        <v>0</v>
      </c>
    </row>
    <row r="6" spans="1:31" ht="15" thickBot="1">
      <c r="A6" s="3" t="s">
        <v>22</v>
      </c>
      <c r="B6" s="38">
        <v>2.2690000000000001E-4</v>
      </c>
      <c r="C6" s="205"/>
      <c r="D6" s="205"/>
      <c r="E6" s="216"/>
      <c r="F6" s="3" t="s">
        <v>22</v>
      </c>
      <c r="G6" s="187">
        <v>2.1181000000000001</v>
      </c>
      <c r="H6" s="188">
        <f t="shared" si="0"/>
        <v>-0.76449999999999996</v>
      </c>
      <c r="I6" s="188">
        <v>2.7639</v>
      </c>
      <c r="J6" s="188">
        <v>0.1187</v>
      </c>
      <c r="K6" s="19"/>
      <c r="L6" s="28">
        <f t="shared" si="1"/>
        <v>2021</v>
      </c>
      <c r="M6" s="12" t="s">
        <v>36</v>
      </c>
      <c r="N6" s="14" t="s">
        <v>6</v>
      </c>
      <c r="O6" s="21" cm="1">
        <f t="array" aca="1" ref="O6" ca="1">IF(INDIRECT(ADDRESS(ROW()*3-ROW($L$4)-ROW($F$4),COLUMN($E$2)))=0,"",INDIRECT(ADDRESS(ROW()*3-ROW($L$4)-ROW($F$4),COLUMN($E$2))))</f>
        <v>394.22</v>
      </c>
      <c r="P6" s="23" cm="1">
        <f t="array" aca="1" ref="P6" ca="1">IF(INDIRECT(ADDRESS(ROW()*3-ROW($L$4)-ROW($F$4),COLUMN(G$3)))=0,"",INDIRECT(ADDRESS(ROW()*3-ROW($L$4)-ROW($F$4),COLUMN(G$3))))</f>
        <v>2.0783</v>
      </c>
      <c r="Q6" s="23" cm="1">
        <f t="array" aca="1" ref="Q6" ca="1">IF(INDIRECT(ADDRESS(ROW()*3-ROW($L$4)-ROW($F$4),COLUMN(H$3)))=0,"",INDIRECT(ADDRESS(ROW()*3-ROW($L$4)-ROW($F$4),COLUMN(H$3))))</f>
        <v>-5.6699999999999889E-2</v>
      </c>
      <c r="R6" s="23" cm="1">
        <f t="array" aca="1" ref="R6" ca="1">IF(INDIRECT(ADDRESS(ROW()*3-ROW($L$4)-ROW($F$4),COLUMN(I$3)))=0,"",INDIRECT(ADDRESS(ROW()*3-ROW($L$4)-ROW($F$4),COLUMN(I$3))))</f>
        <v>2.0127999999999999</v>
      </c>
      <c r="S6" s="23" cm="1">
        <f t="array" aca="1" ref="S6" ca="1">IF(INDIRECT(ADDRESS(ROW()*3-ROW($L$4)-ROW($F$4),COLUMN(J$3)))=0,"",INDIRECT(ADDRESS(ROW()*3-ROW($L$4)-ROW($F$4),COLUMN(J$3))))</f>
        <v>0.1222</v>
      </c>
      <c r="T6" s="68" cm="1">
        <f t="array" aca="1" ref="T6" ca="1">IF(INDIRECT(ADDRESS(ROW()*3-ROW($L$4)-ROW($F$4)+1,COLUMN(G$3)))=0,"",INDIRECT(ADDRESS(ROW()*3-ROW($L$4)-ROW($F$4)+1,COLUMN(G$3))))</f>
        <v>2.1059000000000001</v>
      </c>
      <c r="U6" s="68" cm="1">
        <f t="array" aca="1" ref="U6" ca="1">IF(INDIRECT(ADDRESS(ROW()*3-ROW($L$4)-ROW($F$4)+1,COLUMN(H$3)))=0,"",INDIRECT(ADDRESS(ROW()*3-ROW($L$4)-ROW($F$4)+1,COLUMN(H$3))))</f>
        <v>-5.7399999999999757E-2</v>
      </c>
      <c r="V6" s="68" cm="1">
        <f t="array" aca="1" ref="V6" ca="1">IF(INDIRECT(ADDRESS(ROW()*3-ROW($L$4)-ROW($F$4)+1,COLUMN(I$3)))=0,"",INDIRECT(ADDRESS(ROW()*3-ROW($L$4)-ROW($F$4)+1,COLUMN(I$3))))</f>
        <v>2.0394999999999999</v>
      </c>
      <c r="W6" s="68" cm="1">
        <f t="array" aca="1" ref="W6" ca="1">IF(INDIRECT(ADDRESS(ROW()*3-ROW($L$4)-ROW($F$4)+1,COLUMN(J$3)))=0,"",INDIRECT(ADDRESS(ROW()*3-ROW($L$4)-ROW($F$4)+1,COLUMN(J$3))))</f>
        <v>0.12379999999999999</v>
      </c>
      <c r="X6" s="23" cm="1">
        <f t="array" aca="1" ref="X6" ca="1">IF(INDIRECT(ADDRESS(ROW()*3-ROW($L$4)-ROW($F$4),COLUMN(G$3)))=0,"",INDIRECT(ADDRESS(ROW()*3-ROW($L$4)-ROW($F$4)+2,COLUMN(G$3))))</f>
        <v>2.1379000000000001</v>
      </c>
      <c r="Y6" s="23" cm="1">
        <f t="array" aca="1" ref="Y6" ca="1">IF(INDIRECT(ADDRESS(ROW()*3-ROW($L$4)-ROW($F$4),COLUMN(H$3)))=0,"",INDIRECT(ADDRESS(ROW()*3-ROW($L$4)-ROW($F$4)+2,COLUMN(H$3))))</f>
        <v>-5.829999999999988E-2</v>
      </c>
      <c r="Z6" s="23" cm="1">
        <f t="array" aca="1" ref="Z6" ca="1">IF(INDIRECT(ADDRESS(ROW()*3-ROW($L$4)-ROW($F$4),COLUMN(I$3)))=0,"",INDIRECT(ADDRESS(ROW()*3-ROW($L$4)-ROW($F$4)+2,COLUMN(I$3))))</f>
        <v>2.0705</v>
      </c>
      <c r="AA6" s="23" cm="1">
        <f t="array" aca="1" ref="AA6" ca="1">IF(INDIRECT(ADDRESS(ROW()*3-ROW($L$4)-ROW($F$4),COLUMN(J$3)))=0,"",INDIRECT(ADDRESS(ROW()*3-ROW($L$4)-ROW($F$4)+2,COLUMN(J$3))))</f>
        <v>0.12570000000000001</v>
      </c>
      <c r="AD6" s="19">
        <f t="shared" si="2"/>
        <v>2.7639</v>
      </c>
      <c r="AE6" s="19">
        <f t="shared" si="3"/>
        <v>0</v>
      </c>
    </row>
    <row r="7" spans="1:31" ht="15" thickBot="1">
      <c r="A7" s="3" t="s">
        <v>20</v>
      </c>
      <c r="B7" s="39">
        <v>2.2058000000000001E-4</v>
      </c>
      <c r="C7" s="205" t="s">
        <v>4</v>
      </c>
      <c r="D7" s="205" t="s">
        <v>5</v>
      </c>
      <c r="E7" s="216">
        <v>376.47</v>
      </c>
      <c r="F7" s="3" t="s">
        <v>20</v>
      </c>
      <c r="G7" s="187">
        <v>1.6868000000000001</v>
      </c>
      <c r="H7" s="188">
        <v>-0.53969999999999974</v>
      </c>
      <c r="I7" s="188">
        <v>2.0985999999999998</v>
      </c>
      <c r="J7" s="188">
        <v>0.12790000000000001</v>
      </c>
      <c r="K7" s="19"/>
      <c r="L7" s="28">
        <f t="shared" si="1"/>
        <v>2021</v>
      </c>
      <c r="M7" s="12" t="s">
        <v>6</v>
      </c>
      <c r="N7" s="14" t="s">
        <v>7</v>
      </c>
      <c r="O7" s="21" cm="1">
        <f t="array" aca="1" ref="O7" ca="1">IF(INDIRECT(ADDRESS(ROW()*3-ROW($L$4)-ROW($F$4),COLUMN($E$2)))=0,"",INDIRECT(ADDRESS(ROW()*3-ROW($L$4)-ROW($F$4),COLUMN($E$2))))</f>
        <v>463.24</v>
      </c>
      <c r="P7" s="23" cm="1">
        <f t="array" aca="1" ref="P7" ca="1">IF(INDIRECT(ADDRESS(ROW()*3-ROW($L$4)-ROW($F$4),COLUMN(G$3)))=0,"",INDIRECT(ADDRESS(ROW()*3-ROW($L$4)-ROW($F$4),COLUMN(G$3))))</f>
        <v>3.6006999999999998</v>
      </c>
      <c r="Q7" s="23" cm="1">
        <f t="array" aca="1" ref="Q7" ca="1">IF(INDIRECT(ADDRESS(ROW()*3-ROW($L$4)-ROW($F$4),COLUMN(H$3)))=0,"",INDIRECT(ADDRESS(ROW()*3-ROW($L$4)-ROW($F$4),COLUMN(H$3))))</f>
        <v>0.51779999999999993</v>
      </c>
      <c r="R7" s="23" cm="1">
        <f t="array" aca="1" ref="R7" ca="1">IF(INDIRECT(ADDRESS(ROW()*3-ROW($L$4)-ROW($F$4),COLUMN(I$3)))=0,"",INDIRECT(ADDRESS(ROW()*3-ROW($L$4)-ROW($F$4),COLUMN(I$3))))</f>
        <v>2.9813999999999998</v>
      </c>
      <c r="S7" s="23" cm="1">
        <f t="array" aca="1" ref="S7" ca="1">IF(INDIRECT(ADDRESS(ROW()*3-ROW($L$4)-ROW($F$4),COLUMN(J$3)))=0,"",INDIRECT(ADDRESS(ROW()*3-ROW($L$4)-ROW($F$4),COLUMN(J$3))))</f>
        <v>0.10150000000000001</v>
      </c>
      <c r="T7" s="68" cm="1">
        <f t="array" aca="1" ref="T7" ca="1">IF(INDIRECT(ADDRESS(ROW()*3-ROW($L$4)-ROW($F$4)+1,COLUMN(G$3)))=0,"",INDIRECT(ADDRESS(ROW()*3-ROW($L$4)-ROW($F$4)+1,COLUMN(G$3))))</f>
        <v>3.6486000000000001</v>
      </c>
      <c r="U7" s="68" cm="1">
        <f t="array" aca="1" ref="U7" ca="1">IF(INDIRECT(ADDRESS(ROW()*3-ROW($L$4)-ROW($F$4)+1,COLUMN(H$3)))=0,"",INDIRECT(ADDRESS(ROW()*3-ROW($L$4)-ROW($F$4)+1,COLUMN(H$3))))</f>
        <v>0.52480000000000016</v>
      </c>
      <c r="V7" s="68" cm="1">
        <f t="array" aca="1" ref="V7" ca="1">IF(INDIRECT(ADDRESS(ROW()*3-ROW($L$4)-ROW($F$4)+1,COLUMN(I$3)))=0,"",INDIRECT(ADDRESS(ROW()*3-ROW($L$4)-ROW($F$4)+1,COLUMN(I$3))))</f>
        <v>3.0209999999999999</v>
      </c>
      <c r="W7" s="68" cm="1">
        <f t="array" aca="1" ref="W7" ca="1">IF(INDIRECT(ADDRESS(ROW()*3-ROW($L$4)-ROW($F$4)+1,COLUMN(J$3)))=0,"",INDIRECT(ADDRESS(ROW()*3-ROW($L$4)-ROW($F$4)+1,COLUMN(J$3))))</f>
        <v>0.1028</v>
      </c>
      <c r="X7" s="23" cm="1">
        <f t="array" aca="1" ref="X7" ca="1">IF(INDIRECT(ADDRESS(ROW()*3-ROW($L$4)-ROW($F$4),COLUMN(G$3)))=0,"",INDIRECT(ADDRESS(ROW()*3-ROW($L$4)-ROW($F$4)+2,COLUMN(G$3))))</f>
        <v>3.7039</v>
      </c>
      <c r="Y7" s="23" cm="1">
        <f t="array" aca="1" ref="Y7" ca="1">IF(INDIRECT(ADDRESS(ROW()*3-ROW($L$4)-ROW($F$4),COLUMN(H$3)))=0,"",INDIRECT(ADDRESS(ROW()*3-ROW($L$4)-ROW($F$4)+2,COLUMN(H$3))))</f>
        <v>0.53269999999999973</v>
      </c>
      <c r="Z7" s="23" cm="1">
        <f t="array" aca="1" ref="Z7" ca="1">IF(INDIRECT(ADDRESS(ROW()*3-ROW($L$4)-ROW($F$4),COLUMN(I$3)))=0,"",INDIRECT(ADDRESS(ROW()*3-ROW($L$4)-ROW($F$4)+2,COLUMN(I$3))))</f>
        <v>3.0668000000000002</v>
      </c>
      <c r="AA7" s="23" cm="1">
        <f t="array" aca="1" ref="AA7" ca="1">IF(INDIRECT(ADDRESS(ROW()*3-ROW($L$4)-ROW($F$4),COLUMN(J$3)))=0,"",INDIRECT(ADDRESS(ROW()*3-ROW($L$4)-ROW($F$4)+2,COLUMN(J$3))))</f>
        <v>0.10440000000000001</v>
      </c>
      <c r="AD7" s="19">
        <f t="shared" si="2"/>
        <v>2.0985999999999998</v>
      </c>
      <c r="AE7" s="19">
        <f t="shared" si="3"/>
        <v>0</v>
      </c>
    </row>
    <row r="8" spans="1:31" ht="15" thickBot="1">
      <c r="A8" s="3" t="s">
        <v>21</v>
      </c>
      <c r="B8" s="39">
        <v>2.2351000000000001E-4</v>
      </c>
      <c r="C8" s="205"/>
      <c r="D8" s="205"/>
      <c r="E8" s="216"/>
      <c r="F8" s="3" t="s">
        <v>21</v>
      </c>
      <c r="G8" s="187">
        <v>1.7092000000000001</v>
      </c>
      <c r="H8" s="188">
        <v>-0.54689999999999994</v>
      </c>
      <c r="I8" s="188">
        <v>2.1265000000000001</v>
      </c>
      <c r="J8" s="188">
        <v>0.12959999999999999</v>
      </c>
      <c r="K8" s="19"/>
      <c r="L8" s="28">
        <f t="shared" si="1"/>
        <v>2021</v>
      </c>
      <c r="M8" s="12" t="s">
        <v>7</v>
      </c>
      <c r="N8" s="14" t="s">
        <v>8</v>
      </c>
      <c r="O8" s="21" cm="1">
        <f t="array" aca="1" ref="O8" ca="1">IF(INDIRECT(ADDRESS(ROW()*3-ROW($L$4)-ROW($F$4),COLUMN($E$2)))=0,"",INDIRECT(ADDRESS(ROW()*3-ROW($L$4)-ROW($F$4),COLUMN($E$2))))</f>
        <v>472.31</v>
      </c>
      <c r="P8" s="23" cm="1">
        <f t="array" aca="1" ref="P8" ca="1">IF(INDIRECT(ADDRESS(ROW()*3-ROW($L$4)-ROW($F$4),COLUMN(G$3)))=0,"",INDIRECT(ADDRESS(ROW()*3-ROW($L$4)-ROW($F$4),COLUMN(G$3))))</f>
        <v>3.8008000000000002</v>
      </c>
      <c r="Q8" s="23" cm="1">
        <f t="array" aca="1" ref="Q8" ca="1">IF(INDIRECT(ADDRESS(ROW()*3-ROW($L$4)-ROW($F$4),COLUMN(H$3)))=0,"",INDIRECT(ADDRESS(ROW()*3-ROW($L$4)-ROW($F$4),COLUMN(H$3))))</f>
        <v>0.58540000000000003</v>
      </c>
      <c r="R8" s="23" cm="1">
        <f t="array" aca="1" ref="R8" ca="1">IF(INDIRECT(ADDRESS(ROW()*3-ROW($L$4)-ROW($F$4),COLUMN(I$3)))=0,"",INDIRECT(ADDRESS(ROW()*3-ROW($L$4)-ROW($F$4),COLUMN(I$3))))</f>
        <v>3.1177000000000001</v>
      </c>
      <c r="S8" s="23" cm="1">
        <f t="array" aca="1" ref="S8" ca="1">IF(INDIRECT(ADDRESS(ROW()*3-ROW($L$4)-ROW($F$4),COLUMN(J$3)))=0,"",INDIRECT(ADDRESS(ROW()*3-ROW($L$4)-ROW($F$4),COLUMN(J$3))))</f>
        <v>9.7699999999999995E-2</v>
      </c>
      <c r="T8" s="68" cm="1">
        <f t="array" aca="1" ref="T8" ca="1">IF(INDIRECT(ADDRESS(ROW()*3-ROW($L$4)-ROW($F$4)+1,COLUMN(G$3)))=0,"",INDIRECT(ADDRESS(ROW()*3-ROW($L$4)-ROW($F$4)+1,COLUMN(G$3))))</f>
        <v>3.8513000000000002</v>
      </c>
      <c r="U8" s="68" cm="1">
        <f t="array" aca="1" ref="U8" ca="1">IF(INDIRECT(ADDRESS(ROW()*3-ROW($L$4)-ROW($F$4)+1,COLUMN(H$3)))=0,"",INDIRECT(ADDRESS(ROW()*3-ROW($L$4)-ROW($F$4)+1,COLUMN(H$3))))</f>
        <v>0.59320000000000017</v>
      </c>
      <c r="V8" s="68" cm="1">
        <f t="array" aca="1" ref="V8" ca="1">IF(INDIRECT(ADDRESS(ROW()*3-ROW($L$4)-ROW($F$4)+1,COLUMN(I$3)))=0,"",INDIRECT(ADDRESS(ROW()*3-ROW($L$4)-ROW($F$4)+1,COLUMN(I$3))))</f>
        <v>3.1591</v>
      </c>
      <c r="W8" s="68" cm="1">
        <f t="array" aca="1" ref="W8" ca="1">IF(INDIRECT(ADDRESS(ROW()*3-ROW($L$4)-ROW($F$4)+1,COLUMN(J$3)))=0,"",INDIRECT(ADDRESS(ROW()*3-ROW($L$4)-ROW($F$4)+1,COLUMN(J$3))))</f>
        <v>9.9000000000000005E-2</v>
      </c>
      <c r="X8" s="23" cm="1">
        <f t="array" aca="1" ref="X8" ca="1">IF(INDIRECT(ADDRESS(ROW()*3-ROW($L$4)-ROW($F$4),COLUMN(G$3)))=0,"",INDIRECT(ADDRESS(ROW()*3-ROW($L$4)-ROW($F$4)+2,COLUMN(G$3))))</f>
        <v>3.9097</v>
      </c>
      <c r="Y8" s="23" cm="1">
        <f t="array" aca="1" ref="Y8" ca="1">IF(INDIRECT(ADDRESS(ROW()*3-ROW($L$4)-ROW($F$4),COLUMN(H$3)))=0,"",INDIRECT(ADDRESS(ROW()*3-ROW($L$4)-ROW($F$4)+2,COLUMN(H$3))))</f>
        <v>0.60220000000000007</v>
      </c>
      <c r="Z8" s="23" cm="1">
        <f t="array" aca="1" ref="Z8" ca="1">IF(INDIRECT(ADDRESS(ROW()*3-ROW($L$4)-ROW($F$4),COLUMN(I$3)))=0,"",INDIRECT(ADDRESS(ROW()*3-ROW($L$4)-ROW($F$4)+2,COLUMN(I$3))))</f>
        <v>3.2069999999999999</v>
      </c>
      <c r="AA8" s="23" cm="1">
        <f t="array" aca="1" ref="AA8" ca="1">IF(INDIRECT(ADDRESS(ROW()*3-ROW($L$4)-ROW($F$4),COLUMN(J$3)))=0,"",INDIRECT(ADDRESS(ROW()*3-ROW($L$4)-ROW($F$4)+2,COLUMN(J$3))))</f>
        <v>0.10050000000000001</v>
      </c>
      <c r="AD8" s="19">
        <f t="shared" si="2"/>
        <v>2.1265000000000001</v>
      </c>
      <c r="AE8" s="19">
        <f t="shared" si="3"/>
        <v>0</v>
      </c>
    </row>
    <row r="9" spans="1:31" ht="15" thickBot="1">
      <c r="A9" s="3" t="s">
        <v>22</v>
      </c>
      <c r="B9" s="39">
        <v>2.2690000000000001E-4</v>
      </c>
      <c r="C9" s="205"/>
      <c r="D9" s="205"/>
      <c r="E9" s="216"/>
      <c r="F9" s="3" t="s">
        <v>22</v>
      </c>
      <c r="G9" s="187">
        <v>1.7351000000000001</v>
      </c>
      <c r="H9" s="188">
        <v>-0.55519999999999992</v>
      </c>
      <c r="I9" s="188">
        <v>2.1587000000000001</v>
      </c>
      <c r="J9" s="188">
        <v>0.13159999999999999</v>
      </c>
      <c r="K9" s="19"/>
      <c r="L9" s="28">
        <f t="shared" si="1"/>
        <v>2021</v>
      </c>
      <c r="M9" s="12" t="s">
        <v>8</v>
      </c>
      <c r="N9" s="14" t="s">
        <v>9</v>
      </c>
      <c r="O9" s="21" cm="1">
        <f t="array" aca="1" ref="O9" ca="1">IF(INDIRECT(ADDRESS(ROW()*3-ROW($L$4)-ROW($F$4),COLUMN($E$2)))=0,"",INDIRECT(ADDRESS(ROW()*3-ROW($L$4)-ROW($F$4),COLUMN($E$2))))</f>
        <v>511.12</v>
      </c>
      <c r="P9" s="23" cm="1">
        <f t="array" aca="1" ref="P9" ca="1">IF(INDIRECT(ADDRESS(ROW()*3-ROW($L$4)-ROW($F$4),COLUMN(G$3)))=0,"",INDIRECT(ADDRESS(ROW()*3-ROW($L$4)-ROW($F$4),COLUMN(G$3))))</f>
        <v>4.6569000000000003</v>
      </c>
      <c r="Q9" s="23" cm="1">
        <f t="array" aca="1" ref="Q9" ca="1">IF(INDIRECT(ADDRESS(ROW()*3-ROW($L$4)-ROW($F$4),COLUMN(H$3)))=0,"",INDIRECT(ADDRESS(ROW()*3-ROW($L$4)-ROW($F$4),COLUMN(H$3))))</f>
        <v>1.0193000000000003</v>
      </c>
      <c r="R9" s="23" cm="1">
        <f t="array" aca="1" ref="R9" ca="1">IF(INDIRECT(ADDRESS(ROW()*3-ROW($L$4)-ROW($F$4),COLUMN(I$3)))=0,"",INDIRECT(ADDRESS(ROW()*3-ROW($L$4)-ROW($F$4),COLUMN(I$3))))</f>
        <v>3.5688</v>
      </c>
      <c r="S9" s="23" cm="1">
        <f t="array" aca="1" ref="S9" ca="1">IF(INDIRECT(ADDRESS(ROW()*3-ROW($L$4)-ROW($F$4),COLUMN(J$3)))=0,"",INDIRECT(ADDRESS(ROW()*3-ROW($L$4)-ROW($F$4),COLUMN(J$3))))</f>
        <v>6.88E-2</v>
      </c>
      <c r="T9" s="68" cm="1">
        <f t="array" aca="1" ref="T9" ca="1">IF(INDIRECT(ADDRESS(ROW()*3-ROW($L$4)-ROW($F$4)+1,COLUMN(G$3)))=0,"",INDIRECT(ADDRESS(ROW()*3-ROW($L$4)-ROW($F$4)+1,COLUMN(G$3))))</f>
        <v>4.7187000000000001</v>
      </c>
      <c r="U9" s="68" cm="1">
        <f t="array" aca="1" ref="U9" ca="1">IF(INDIRECT(ADDRESS(ROW()*3-ROW($L$4)-ROW($F$4)+1,COLUMN(H$3)))=0,"",INDIRECT(ADDRESS(ROW()*3-ROW($L$4)-ROW($F$4)+1,COLUMN(H$3))))</f>
        <v>1.0327999999999999</v>
      </c>
      <c r="V9" s="68" cm="1">
        <f t="array" aca="1" ref="V9" ca="1">IF(INDIRECT(ADDRESS(ROW()*3-ROW($L$4)-ROW($F$4)+1,COLUMN(I$3)))=0,"",INDIRECT(ADDRESS(ROW()*3-ROW($L$4)-ROW($F$4)+1,COLUMN(I$3))))</f>
        <v>3.6162000000000001</v>
      </c>
      <c r="W9" s="68" cm="1">
        <f t="array" aca="1" ref="W9" ca="1">IF(INDIRECT(ADDRESS(ROW()*3-ROW($L$4)-ROW($F$4)+1,COLUMN(J$3)))=0,"",INDIRECT(ADDRESS(ROW()*3-ROW($L$4)-ROW($F$4)+1,COLUMN(J$3))))</f>
        <v>6.9699999999999998E-2</v>
      </c>
      <c r="X9" s="23" cm="1">
        <f t="array" aca="1" ref="X9" ca="1">IF(INDIRECT(ADDRESS(ROW()*3-ROW($L$4)-ROW($F$4),COLUMN(G$3)))=0,"",INDIRECT(ADDRESS(ROW()*3-ROW($L$4)-ROW($F$4)+2,COLUMN(G$3))))</f>
        <v>4.7903000000000002</v>
      </c>
      <c r="Y9" s="23" cm="1">
        <f t="array" aca="1" ref="Y9" ca="1">IF(INDIRECT(ADDRESS(ROW()*3-ROW($L$4)-ROW($F$4),COLUMN(H$3)))=0,"",INDIRECT(ADDRESS(ROW()*3-ROW($L$4)-ROW($F$4)+2,COLUMN(H$3))))</f>
        <v>1.0485000000000004</v>
      </c>
      <c r="Z9" s="23" cm="1">
        <f t="array" aca="1" ref="Z9" ca="1">IF(INDIRECT(ADDRESS(ROW()*3-ROW($L$4)-ROW($F$4),COLUMN(I$3)))=0,"",INDIRECT(ADDRESS(ROW()*3-ROW($L$4)-ROW($F$4)+2,COLUMN(I$3))))</f>
        <v>3.6709999999999998</v>
      </c>
      <c r="AA9" s="23" cm="1">
        <f t="array" aca="1" ref="AA9" ca="1">IF(INDIRECT(ADDRESS(ROW()*3-ROW($L$4)-ROW($F$4),COLUMN(J$3)))=0,"",INDIRECT(ADDRESS(ROW()*3-ROW($L$4)-ROW($F$4)+2,COLUMN(J$3))))</f>
        <v>7.0800000000000002E-2</v>
      </c>
      <c r="AD9" s="19">
        <f t="shared" si="2"/>
        <v>2.1587000000000001</v>
      </c>
      <c r="AE9" s="19">
        <f t="shared" si="3"/>
        <v>0</v>
      </c>
    </row>
    <row r="10" spans="1:31" ht="15" thickBot="1">
      <c r="A10" s="3" t="s">
        <v>20</v>
      </c>
      <c r="B10" s="39">
        <v>2.2058000000000001E-4</v>
      </c>
      <c r="C10" s="205" t="s">
        <v>5</v>
      </c>
      <c r="D10" s="205" t="s">
        <v>6</v>
      </c>
      <c r="E10" s="216">
        <v>394.22</v>
      </c>
      <c r="F10" s="3" t="s">
        <v>20</v>
      </c>
      <c r="G10" s="187">
        <v>2.0783</v>
      </c>
      <c r="H10" s="188">
        <v>-5.6699999999999889E-2</v>
      </c>
      <c r="I10" s="188">
        <v>2.0127999999999999</v>
      </c>
      <c r="J10" s="188">
        <v>0.1222</v>
      </c>
      <c r="K10" s="19"/>
      <c r="L10" s="28">
        <f t="shared" si="1"/>
        <v>2021</v>
      </c>
      <c r="M10" s="12" t="s">
        <v>9</v>
      </c>
      <c r="N10" s="14" t="s">
        <v>10</v>
      </c>
      <c r="O10" s="21" cm="1">
        <f t="array" aca="1" ref="O10" ca="1">IF(INDIRECT(ADDRESS(ROW()*3-ROW($L$4)-ROW($F$4),COLUMN($E$2)))=0,"",INDIRECT(ADDRESS(ROW()*3-ROW($L$4)-ROW($F$4),COLUMN($E$2))))</f>
        <v>521.30999999999995</v>
      </c>
      <c r="P10" s="23" cm="1">
        <f t="array" aca="1" ref="P10" ca="1">IF(INDIRECT(ADDRESS(ROW()*3-ROW($L$4)-ROW($F$4),COLUMN(G$3)))=0,"",INDIRECT(ADDRESS(ROW()*3-ROW($L$4)-ROW($F$4),COLUMN(G$3))))</f>
        <v>4.8817000000000004</v>
      </c>
      <c r="Q10" s="23" cm="1">
        <f t="array" aca="1" ref="Q10" ca="1">IF(INDIRECT(ADDRESS(ROW()*3-ROW($L$4)-ROW($F$4),COLUMN(H$3)))=0,"",INDIRECT(ADDRESS(ROW()*3-ROW($L$4)-ROW($F$4),COLUMN(H$3))))</f>
        <v>1.1853000000000005</v>
      </c>
      <c r="R10" s="23" cm="1">
        <f t="array" aca="1" ref="R10" ca="1">IF(INDIRECT(ADDRESS(ROW()*3-ROW($L$4)-ROW($F$4),COLUMN(I$3)))=0,"",INDIRECT(ADDRESS(ROW()*3-ROW($L$4)-ROW($F$4),COLUMN(I$3))))</f>
        <v>3.6242999999999999</v>
      </c>
      <c r="S10" s="23" cm="1">
        <f t="array" aca="1" ref="S10" ca="1">IF(INDIRECT(ADDRESS(ROW()*3-ROW($L$4)-ROW($F$4),COLUMN(J$3)))=0,"",INDIRECT(ADDRESS(ROW()*3-ROW($L$4)-ROW($F$4),COLUMN(J$3))))</f>
        <v>7.2099999999999997E-2</v>
      </c>
      <c r="T10" s="68" cm="1">
        <f t="array" aca="1" ref="T10" ca="1">IF(INDIRECT(ADDRESS(ROW()*3-ROW($L$4)-ROW($F$4)+1,COLUMN(G$3)))=0,"",INDIRECT(ADDRESS(ROW()*3-ROW($L$4)-ROW($F$4)+1,COLUMN(G$3))))</f>
        <v>4.9465000000000003</v>
      </c>
      <c r="U10" s="68" cm="1">
        <f t="array" aca="1" ref="U10" ca="1">IF(INDIRECT(ADDRESS(ROW()*3-ROW($L$4)-ROW($F$4)+1,COLUMN(H$3)))=0,"",INDIRECT(ADDRESS(ROW()*3-ROW($L$4)-ROW($F$4)+1,COLUMN(H$3))))</f>
        <v>1.2009000000000005</v>
      </c>
      <c r="V10" s="68" cm="1">
        <f t="array" aca="1" ref="V10" ca="1">IF(INDIRECT(ADDRESS(ROW()*3-ROW($L$4)-ROW($F$4)+1,COLUMN(I$3)))=0,"",INDIRECT(ADDRESS(ROW()*3-ROW($L$4)-ROW($F$4)+1,COLUMN(I$3))))</f>
        <v>3.6724999999999999</v>
      </c>
      <c r="W10" s="68" cm="1">
        <f t="array" aca="1" ref="W10" ca="1">IF(INDIRECT(ADDRESS(ROW()*3-ROW($L$4)-ROW($F$4)+1,COLUMN(J$3)))=0,"",INDIRECT(ADDRESS(ROW()*3-ROW($L$4)-ROW($F$4)+1,COLUMN(J$3))))</f>
        <v>7.3099999999999998E-2</v>
      </c>
      <c r="X10" s="23" cm="1">
        <f t="array" aca="1" ref="X10" ca="1">IF(INDIRECT(ADDRESS(ROW()*3-ROW($L$4)-ROW($F$4),COLUMN(G$3)))=0,"",INDIRECT(ADDRESS(ROW()*3-ROW($L$4)-ROW($F$4)+2,COLUMN(G$3))))</f>
        <v>5.0214999999999996</v>
      </c>
      <c r="Y10" s="23" cm="1">
        <f t="array" aca="1" ref="Y10" ca="1">IF(INDIRECT(ADDRESS(ROW()*3-ROW($L$4)-ROW($F$4),COLUMN(H$3)))=0,"",INDIRECT(ADDRESS(ROW()*3-ROW($L$4)-ROW($F$4)+2,COLUMN(H$3))))</f>
        <v>1.2190999999999994</v>
      </c>
      <c r="Z10" s="23" cm="1">
        <f t="array" aca="1" ref="Z10" ca="1">IF(INDIRECT(ADDRESS(ROW()*3-ROW($L$4)-ROW($F$4),COLUMN(I$3)))=0,"",INDIRECT(ADDRESS(ROW()*3-ROW($L$4)-ROW($F$4)+2,COLUMN(I$3))))</f>
        <v>3.7282000000000002</v>
      </c>
      <c r="AA10" s="23" cm="1">
        <f t="array" aca="1" ref="AA10" ca="1">IF(INDIRECT(ADDRESS(ROW()*3-ROW($L$4)-ROW($F$4),COLUMN(J$3)))=0,"",INDIRECT(ADDRESS(ROW()*3-ROW($L$4)-ROW($F$4)+2,COLUMN(J$3))))</f>
        <v>7.4200000000000002E-2</v>
      </c>
      <c r="AD10" s="19">
        <f t="shared" si="2"/>
        <v>2.0127999999999999</v>
      </c>
      <c r="AE10" s="19">
        <f t="shared" si="3"/>
        <v>0</v>
      </c>
    </row>
    <row r="11" spans="1:31" ht="15" thickBot="1">
      <c r="A11" s="3" t="s">
        <v>21</v>
      </c>
      <c r="B11" s="39">
        <v>2.2351000000000001E-4</v>
      </c>
      <c r="C11" s="205"/>
      <c r="D11" s="205"/>
      <c r="E11" s="216"/>
      <c r="F11" s="3" t="s">
        <v>21</v>
      </c>
      <c r="G11" s="187">
        <v>2.1059000000000001</v>
      </c>
      <c r="H11" s="188">
        <v>-5.7399999999999757E-2</v>
      </c>
      <c r="I11" s="188">
        <v>2.0394999999999999</v>
      </c>
      <c r="J11" s="188">
        <v>0.12379999999999999</v>
      </c>
      <c r="K11" s="19"/>
      <c r="L11" s="28">
        <f t="shared" si="1"/>
        <v>2021</v>
      </c>
      <c r="M11" s="12" t="s">
        <v>10</v>
      </c>
      <c r="N11" s="14" t="s">
        <v>11</v>
      </c>
      <c r="O11" s="21" cm="1">
        <f t="array" aca="1" ref="O11" ca="1">IF(INDIRECT(ADDRESS(ROW()*3-ROW($L$4)-ROW($F$4),COLUMN($E$2)))=0,"",INDIRECT(ADDRESS(ROW()*3-ROW($L$4)-ROW($F$4),COLUMN($E$2))))</f>
        <v>510.42</v>
      </c>
      <c r="P11" s="23" cm="1">
        <f t="array" aca="1" ref="P11" ca="1">IF(INDIRECT(ADDRESS(ROW()*3-ROW($L$4)-ROW($F$4),COLUMN(G$3)))=0,"",INDIRECT(ADDRESS(ROW()*3-ROW($L$4)-ROW($F$4),COLUMN(G$3))))</f>
        <v>4.7412000000000001</v>
      </c>
      <c r="Q11" s="23" cm="1">
        <f t="array" aca="1" ref="Q11" ca="1">IF(INDIRECT(ADDRESS(ROW()*3-ROW($L$4)-ROW($F$4),COLUMN(H$3)))=0,"",INDIRECT(ADDRESS(ROW()*3-ROW($L$4)-ROW($F$4),COLUMN(H$3))))</f>
        <v>1.7244000000000002</v>
      </c>
      <c r="R11" s="23" cm="1">
        <f t="array" aca="1" ref="R11" ca="1">IF(INDIRECT(ADDRESS(ROW()*3-ROW($L$4)-ROW($F$4),COLUMN(I$3)))=0,"",INDIRECT(ADDRESS(ROW()*3-ROW($L$4)-ROW($F$4),COLUMN(I$3))))</f>
        <v>2.8956</v>
      </c>
      <c r="S11" s="23" cm="1">
        <f t="array" aca="1" ref="S11" ca="1">IF(INDIRECT(ADDRESS(ROW()*3-ROW($L$4)-ROW($F$4),COLUMN(J$3)))=0,"",INDIRECT(ADDRESS(ROW()*3-ROW($L$4)-ROW($F$4),COLUMN(J$3))))</f>
        <v>0.1212</v>
      </c>
      <c r="T11" s="68" cm="1">
        <f t="array" aca="1" ref="T11" ca="1">IF(INDIRECT(ADDRESS(ROW()*3-ROW($L$4)-ROW($F$4)+1,COLUMN(G$3)))=0,"",INDIRECT(ADDRESS(ROW()*3-ROW($L$4)-ROW($F$4)+1,COLUMN(G$3))))</f>
        <v>4.7931999999999997</v>
      </c>
      <c r="U11" s="68" cm="1">
        <f t="array" aca="1" ref="U11" ca="1">IF(INDIRECT(ADDRESS(ROW()*3-ROW($L$4)-ROW($F$4)+1,COLUMN(H$3)))=0,"",INDIRECT(ADDRESS(ROW()*3-ROW($L$4)-ROW($F$4)+1,COLUMN(H$3))))</f>
        <v>1.7432999999999998</v>
      </c>
      <c r="V11" s="68" cm="1">
        <f t="array" aca="1" ref="V11" ca="1">IF(INDIRECT(ADDRESS(ROW()*3-ROW($L$4)-ROW($F$4)+1,COLUMN(I$3)))=0,"",INDIRECT(ADDRESS(ROW()*3-ROW($L$4)-ROW($F$4)+1,COLUMN(I$3))))</f>
        <v>2.9272999999999998</v>
      </c>
      <c r="W11" s="68" cm="1">
        <f t="array" aca="1" ref="W11" ca="1">IF(INDIRECT(ADDRESS(ROW()*3-ROW($L$4)-ROW($F$4)+1,COLUMN(J$3)))=0,"",INDIRECT(ADDRESS(ROW()*3-ROW($L$4)-ROW($F$4)+1,COLUMN(J$3))))</f>
        <v>0.1226</v>
      </c>
      <c r="X11" s="23" cm="1">
        <f t="array" aca="1" ref="X11" ca="1">IF(INDIRECT(ADDRESS(ROW()*3-ROW($L$4)-ROW($F$4),COLUMN(G$3)))=0,"",INDIRECT(ADDRESS(ROW()*3-ROW($L$4)-ROW($F$4)+2,COLUMN(G$3))))</f>
        <v>4.8531000000000004</v>
      </c>
      <c r="Y11" s="23" cm="1">
        <f t="array" aca="1" ref="Y11" ca="1">IF(INDIRECT(ADDRESS(ROW()*3-ROW($L$4)-ROW($F$4),COLUMN(H$3)))=0,"",INDIRECT(ADDRESS(ROW()*3-ROW($L$4)-ROW($F$4)+2,COLUMN(H$3))))</f>
        <v>1.7650000000000003</v>
      </c>
      <c r="Z11" s="23" cm="1">
        <f t="array" aca="1" ref="Z11" ca="1">IF(INDIRECT(ADDRESS(ROW()*3-ROW($L$4)-ROW($F$4),COLUMN(I$3)))=0,"",INDIRECT(ADDRESS(ROW()*3-ROW($L$4)-ROW($F$4)+2,COLUMN(I$3))))</f>
        <v>2.964</v>
      </c>
      <c r="AA11" s="23" cm="1">
        <f t="array" aca="1" ref="AA11" ca="1">IF(INDIRECT(ADDRESS(ROW()*3-ROW($L$4)-ROW($F$4),COLUMN(J$3)))=0,"",INDIRECT(ADDRESS(ROW()*3-ROW($L$4)-ROW($F$4)+2,COLUMN(J$3))))</f>
        <v>0.1241</v>
      </c>
      <c r="AD11" s="19">
        <f t="shared" si="2"/>
        <v>2.0394999999999999</v>
      </c>
      <c r="AE11" s="19">
        <f t="shared" si="3"/>
        <v>0</v>
      </c>
    </row>
    <row r="12" spans="1:31" ht="15" thickBot="1">
      <c r="A12" s="3" t="s">
        <v>22</v>
      </c>
      <c r="B12" s="39">
        <v>2.2690000000000001E-4</v>
      </c>
      <c r="C12" s="205"/>
      <c r="D12" s="205"/>
      <c r="E12" s="216"/>
      <c r="F12" s="3" t="s">
        <v>22</v>
      </c>
      <c r="G12" s="187">
        <v>2.1379000000000001</v>
      </c>
      <c r="H12" s="188">
        <v>-5.829999999999988E-2</v>
      </c>
      <c r="I12" s="188">
        <v>2.0705</v>
      </c>
      <c r="J12" s="188">
        <v>0.12570000000000001</v>
      </c>
      <c r="K12" s="19"/>
      <c r="L12" s="28">
        <f t="shared" si="1"/>
        <v>2021</v>
      </c>
      <c r="M12" s="12" t="s">
        <v>11</v>
      </c>
      <c r="N12" s="14" t="s">
        <v>35</v>
      </c>
      <c r="O12" s="21" cm="1">
        <f t="array" aca="1" ref="O12" ca="1">IF(INDIRECT(ADDRESS(ROW()*3-ROW($L$4)-ROW($F$4),COLUMN($E$2)))=0,"",INDIRECT(ADDRESS(ROW()*3-ROW($L$4)-ROW($F$4),COLUMN($E$2))))</f>
        <v>501.69</v>
      </c>
      <c r="P12" s="23" cm="1">
        <f t="array" aca="1" ref="P12" ca="1">IF(INDIRECT(ADDRESS(ROW()*3-ROW($L$4)-ROW($F$4),COLUMN(G$3)))=0,"",INDIRECT(ADDRESS(ROW()*3-ROW($L$4)-ROW($F$4),COLUMN(G$3))))</f>
        <v>4.5445000000000002</v>
      </c>
      <c r="Q12" s="23" cm="1">
        <f t="array" aca="1" ref="Q12" ca="1">IF(INDIRECT(ADDRESS(ROW()*3-ROW($L$4)-ROW($F$4),COLUMN(H$3)))=0,"",INDIRECT(ADDRESS(ROW()*3-ROW($L$4)-ROW($F$4),COLUMN(H$3))))</f>
        <v>2.2490000000000001</v>
      </c>
      <c r="R12" s="23" cm="1">
        <f t="array" aca="1" ref="R12" ca="1">IF(INDIRECT(ADDRESS(ROW()*3-ROW($L$4)-ROW($F$4),COLUMN(I$3)))=0,"",INDIRECT(ADDRESS(ROW()*3-ROW($L$4)-ROW($F$4),COLUMN(I$3))))</f>
        <v>2.1823999999999999</v>
      </c>
      <c r="S12" s="23" cm="1">
        <f t="array" aca="1" ref="S12" ca="1">IF(INDIRECT(ADDRESS(ROW()*3-ROW($L$4)-ROW($F$4),COLUMN(J$3)))=0,"",INDIRECT(ADDRESS(ROW()*3-ROW($L$4)-ROW($F$4),COLUMN(J$3))))</f>
        <v>0.11310000000000001</v>
      </c>
      <c r="T12" s="68" cm="1">
        <f t="array" aca="1" ref="T12" ca="1">IF(INDIRECT(ADDRESS(ROW()*3-ROW($L$4)-ROW($F$4)+1,COLUMN(G$3)))=0,"",INDIRECT(ADDRESS(ROW()*3-ROW($L$4)-ROW($F$4)+1,COLUMN(G$3))))</f>
        <v>4.5942999999999996</v>
      </c>
      <c r="U12" s="68" cm="1">
        <f t="array" aca="1" ref="U12" ca="1">IF(INDIRECT(ADDRESS(ROW()*3-ROW($L$4)-ROW($F$4)+1,COLUMN(H$3)))=0,"",INDIRECT(ADDRESS(ROW()*3-ROW($L$4)-ROW($F$4)+1,COLUMN(H$3))))</f>
        <v>2.2734999999999999</v>
      </c>
      <c r="V12" s="68" cm="1">
        <f t="array" aca="1" ref="V12" ca="1">IF(INDIRECT(ADDRESS(ROW()*3-ROW($L$4)-ROW($F$4)+1,COLUMN(I$3)))=0,"",INDIRECT(ADDRESS(ROW()*3-ROW($L$4)-ROW($F$4)+1,COLUMN(I$3))))</f>
        <v>2.2063999999999999</v>
      </c>
      <c r="W12" s="68" cm="1">
        <f t="array" aca="1" ref="W12" ca="1">IF(INDIRECT(ADDRESS(ROW()*3-ROW($L$4)-ROW($F$4)+1,COLUMN(J$3)))=0,"",INDIRECT(ADDRESS(ROW()*3-ROW($L$4)-ROW($F$4)+1,COLUMN(J$3))))</f>
        <v>0.1144</v>
      </c>
      <c r="X12" s="23" cm="1">
        <f t="array" aca="1" ref="X12" ca="1">IF(INDIRECT(ADDRESS(ROW()*3-ROW($L$4)-ROW($F$4),COLUMN(G$3)))=0,"",INDIRECT(ADDRESS(ROW()*3-ROW($L$4)-ROW($F$4)+2,COLUMN(G$3))))</f>
        <v>4.6517999999999997</v>
      </c>
      <c r="Y12" s="23" cm="1">
        <f t="array" aca="1" ref="Y12" ca="1">IF(INDIRECT(ADDRESS(ROW()*3-ROW($L$4)-ROW($F$4),COLUMN(H$3)))=0,"",INDIRECT(ADDRESS(ROW()*3-ROW($L$4)-ROW($F$4)+2,COLUMN(H$3))))</f>
        <v>2.3019999999999996</v>
      </c>
      <c r="Z12" s="23" cm="1">
        <f t="array" aca="1" ref="Z12" ca="1">IF(INDIRECT(ADDRESS(ROW()*3-ROW($L$4)-ROW($F$4),COLUMN(I$3)))=0,"",INDIRECT(ADDRESS(ROW()*3-ROW($L$4)-ROW($F$4)+2,COLUMN(I$3))))</f>
        <v>2.234</v>
      </c>
      <c r="AA12" s="23" cm="1">
        <f t="array" aca="1" ref="AA12" ca="1">IF(INDIRECT(ADDRESS(ROW()*3-ROW($L$4)-ROW($F$4),COLUMN(J$3)))=0,"",INDIRECT(ADDRESS(ROW()*3-ROW($L$4)-ROW($F$4)+2,COLUMN(J$3))))</f>
        <v>0.1158</v>
      </c>
      <c r="AD12" s="19">
        <f t="shared" si="2"/>
        <v>2.0705</v>
      </c>
      <c r="AE12" s="19">
        <f t="shared" si="3"/>
        <v>0</v>
      </c>
    </row>
    <row r="13" spans="1:31" ht="15" thickBot="1">
      <c r="A13" s="3" t="s">
        <v>23</v>
      </c>
      <c r="B13" s="39">
        <v>2.2058000000000001E-4</v>
      </c>
      <c r="C13" s="205" t="s">
        <v>6</v>
      </c>
      <c r="D13" s="205" t="s">
        <v>7</v>
      </c>
      <c r="E13" s="216">
        <v>463.24</v>
      </c>
      <c r="F13" s="3" t="s">
        <v>23</v>
      </c>
      <c r="G13" s="187">
        <v>3.6006999999999998</v>
      </c>
      <c r="H13" s="188">
        <v>0.51779999999999993</v>
      </c>
      <c r="I13" s="188">
        <v>2.9813999999999998</v>
      </c>
      <c r="J13" s="188">
        <v>0.10150000000000001</v>
      </c>
      <c r="K13" s="19"/>
      <c r="L13" s="28">
        <f t="shared" si="1"/>
        <v>2021</v>
      </c>
      <c r="M13" s="12" t="s">
        <v>35</v>
      </c>
      <c r="N13" s="14" t="s">
        <v>17</v>
      </c>
      <c r="O13" s="21" cm="1">
        <f t="array" aca="1" ref="O13" ca="1">IF(INDIRECT(ADDRESS(ROW()*3-ROW($L$4)-ROW($F$4),COLUMN($E$2)))=0,"",INDIRECT(ADDRESS(ROW()*3-ROW($L$4)-ROW($F$4),COLUMN($E$2))))</f>
        <v>549.05999999999995</v>
      </c>
      <c r="P13" s="23" cm="1">
        <f t="array" aca="1" ref="P13" ca="1">IF(INDIRECT(ADDRESS(ROW()*3-ROW($L$4)-ROW($F$4),COLUMN(G$3)))=0,"",INDIRECT(ADDRESS(ROW()*3-ROW($L$4)-ROW($F$4),COLUMN(G$3))))</f>
        <v>5.6117999999999997</v>
      </c>
      <c r="Q13" s="23" cm="1">
        <f t="array" aca="1" ref="Q13" ca="1">IF(INDIRECT(ADDRESS(ROW()*3-ROW($L$4)-ROW($F$4),COLUMN(H$3)))=0,"",INDIRECT(ADDRESS(ROW()*3-ROW($L$4)-ROW($F$4),COLUMN(H$3))))</f>
        <v>2.7686999999999995</v>
      </c>
      <c r="R13" s="23" cm="1">
        <f t="array" aca="1" ref="R13" ca="1">IF(INDIRECT(ADDRESS(ROW()*3-ROW($L$4)-ROW($F$4),COLUMN(I$3)))=0,"",INDIRECT(ADDRESS(ROW()*3-ROW($L$4)-ROW($F$4),COLUMN(I$3))))</f>
        <v>2.7147000000000001</v>
      </c>
      <c r="S13" s="23" cm="1">
        <f t="array" aca="1" ref="S13" ca="1">IF(INDIRECT(ADDRESS(ROW()*3-ROW($L$4)-ROW($F$4),COLUMN(J$3)))=0,"",INDIRECT(ADDRESS(ROW()*3-ROW($L$4)-ROW($F$4),COLUMN(J$3))))</f>
        <v>0.12839999999999999</v>
      </c>
      <c r="T13" s="68" cm="1">
        <f t="array" aca="1" ref="T13" ca="1">IF(INDIRECT(ADDRESS(ROW()*3-ROW($L$4)-ROW($F$4)+1,COLUMN(G$3)))=0,"",INDIRECT(ADDRESS(ROW()*3-ROW($L$4)-ROW($F$4)+1,COLUMN(G$3))))</f>
        <v>5.6733000000000002</v>
      </c>
      <c r="U13" s="68" cm="1">
        <f t="array" aca="1" ref="U13" ca="1">IF(INDIRECT(ADDRESS(ROW()*3-ROW($L$4)-ROW($F$4)+1,COLUMN(H$3)))=0,"",INDIRECT(ADDRESS(ROW()*3-ROW($L$4)-ROW($F$4)+1,COLUMN(H$3))))</f>
        <v>2.7991000000000001</v>
      </c>
      <c r="V13" s="68" cm="1">
        <f t="array" aca="1" ref="V13" ca="1">IF(INDIRECT(ADDRESS(ROW()*3-ROW($L$4)-ROW($F$4)+1,COLUMN(I$3)))=0,"",INDIRECT(ADDRESS(ROW()*3-ROW($L$4)-ROW($F$4)+1,COLUMN(I$3))))</f>
        <v>2.7444000000000002</v>
      </c>
      <c r="W13" s="68" cm="1">
        <f t="array" aca="1" ref="W13" ca="1">IF(INDIRECT(ADDRESS(ROW()*3-ROW($L$4)-ROW($F$4)+1,COLUMN(J$3)))=0,"",INDIRECT(ADDRESS(ROW()*3-ROW($L$4)-ROW($F$4)+1,COLUMN(J$3))))</f>
        <v>0.1298</v>
      </c>
      <c r="X13" s="23" cm="1">
        <f t="array" aca="1" ref="X13" ca="1">IF(INDIRECT(ADDRESS(ROW()*3-ROW($L$4)-ROW($F$4),COLUMN(G$3)))=0,"",INDIRECT(ADDRESS(ROW()*3-ROW($L$4)-ROW($F$4)+2,COLUMN(G$3))))</f>
        <v>5.7443</v>
      </c>
      <c r="Y13" s="23" cm="1">
        <f t="array" aca="1" ref="Y13" ca="1">IF(INDIRECT(ADDRESS(ROW()*3-ROW($L$4)-ROW($F$4),COLUMN(H$3)))=0,"",INDIRECT(ADDRESS(ROW()*3-ROW($L$4)-ROW($F$4)+2,COLUMN(H$3))))</f>
        <v>2.8340000000000001</v>
      </c>
      <c r="Z13" s="23" cm="1">
        <f t="array" aca="1" ref="Z13" ca="1">IF(INDIRECT(ADDRESS(ROW()*3-ROW($L$4)-ROW($F$4),COLUMN(I$3)))=0,"",INDIRECT(ADDRESS(ROW()*3-ROW($L$4)-ROW($F$4)+2,COLUMN(I$3))))</f>
        <v>2.7787999999999999</v>
      </c>
      <c r="AA13" s="23" cm="1">
        <f t="array" aca="1" ref="AA13" ca="1">IF(INDIRECT(ADDRESS(ROW()*3-ROW($L$4)-ROW($F$4),COLUMN(J$3)))=0,"",INDIRECT(ADDRESS(ROW()*3-ROW($L$4)-ROW($F$4)+2,COLUMN(J$3))))</f>
        <v>0.13150000000000001</v>
      </c>
      <c r="AD13" s="19">
        <f t="shared" si="2"/>
        <v>2.9813999999999998</v>
      </c>
      <c r="AE13" s="19">
        <f t="shared" si="3"/>
        <v>0</v>
      </c>
    </row>
    <row r="14" spans="1:31" ht="15" thickBot="1">
      <c r="A14" s="3" t="s">
        <v>21</v>
      </c>
      <c r="B14" s="39">
        <v>2.2351000000000001E-4</v>
      </c>
      <c r="C14" s="205"/>
      <c r="D14" s="205"/>
      <c r="E14" s="216"/>
      <c r="F14" s="3" t="s">
        <v>21</v>
      </c>
      <c r="G14" s="187">
        <v>3.6486000000000001</v>
      </c>
      <c r="H14" s="188">
        <v>0.52480000000000016</v>
      </c>
      <c r="I14" s="188">
        <v>3.0209999999999999</v>
      </c>
      <c r="J14" s="188">
        <v>0.1028</v>
      </c>
      <c r="K14" s="19"/>
      <c r="L14" s="28">
        <f t="shared" si="1"/>
        <v>2021</v>
      </c>
      <c r="M14" s="12" t="s">
        <v>17</v>
      </c>
      <c r="N14" s="14" t="s">
        <v>13</v>
      </c>
      <c r="O14" s="21" cm="1">
        <f t="array" aca="1" ref="O14" ca="1">IF(INDIRECT(ADDRESS(ROW()*3-ROW($L$4)-ROW($F$4),COLUMN($E$2)))=0,"",INDIRECT(ADDRESS(ROW()*3-ROW($L$4)-ROW($F$4),COLUMN($E$2))))</f>
        <v>705.16</v>
      </c>
      <c r="P14" s="23" cm="1">
        <f t="array" aca="1" ref="P14" ca="1">IF(INDIRECT(ADDRESS(ROW()*3-ROW($L$4)-ROW($F$4),COLUMN(G$3)))=0,"",INDIRECT(ADDRESS(ROW()*3-ROW($L$4)-ROW($F$4),COLUMN(G$3))))</f>
        <v>9.1290999999999993</v>
      </c>
      <c r="Q14" s="23" cm="1">
        <f t="array" aca="1" ref="Q14" ca="1">IF(INDIRECT(ADDRESS(ROW()*3-ROW($L$4)-ROW($F$4),COLUMN(H$3)))=0,"",INDIRECT(ADDRESS(ROW()*3-ROW($L$4)-ROW($F$4),COLUMN(H$3))))</f>
        <v>2.9539999999999997</v>
      </c>
      <c r="R14" s="23" cm="1">
        <f t="array" aca="1" ref="R14" ca="1">IF(INDIRECT(ADDRESS(ROW()*3-ROW($L$4)-ROW($F$4),COLUMN(I$3)))=0,"",INDIRECT(ADDRESS(ROW()*3-ROW($L$4)-ROW($F$4),COLUMN(I$3))))</f>
        <v>6.0450999999999997</v>
      </c>
      <c r="S14" s="23" cm="1">
        <f t="array" aca="1" ref="S14" ca="1">IF(INDIRECT(ADDRESS(ROW()*3-ROW($L$4)-ROW($F$4),COLUMN(J$3)))=0,"",INDIRECT(ADDRESS(ROW()*3-ROW($L$4)-ROW($F$4),COLUMN(J$3))))</f>
        <v>0.13</v>
      </c>
      <c r="T14" s="68" cm="1">
        <f t="array" aca="1" ref="T14" ca="1">IF(INDIRECT(ADDRESS(ROW()*3-ROW($L$4)-ROW($F$4)+1,COLUMN(G$3)))=0,"",INDIRECT(ADDRESS(ROW()*3-ROW($L$4)-ROW($F$4)+1,COLUMN(G$3))))</f>
        <v>9.2291000000000007</v>
      </c>
      <c r="U14" s="68" cm="1">
        <f t="array" aca="1" ref="U14" ca="1">IF(INDIRECT(ADDRESS(ROW()*3-ROW($L$4)-ROW($F$4)+1,COLUMN(H$3)))=0,"",INDIRECT(ADDRESS(ROW()*3-ROW($L$4)-ROW($F$4)+1,COLUMN(H$3))))</f>
        <v>2.9837000000000007</v>
      </c>
      <c r="V14" s="68" cm="1">
        <f t="array" aca="1" ref="V14" ca="1">IF(INDIRECT(ADDRESS(ROW()*3-ROW($L$4)-ROW($F$4)+1,COLUMN(I$3)))=0,"",INDIRECT(ADDRESS(ROW()*3-ROW($L$4)-ROW($F$4)+1,COLUMN(I$3))))</f>
        <v>6.1139999999999999</v>
      </c>
      <c r="W14" s="68" cm="1">
        <f t="array" aca="1" ref="W14" ca="1">IF(INDIRECT(ADDRESS(ROW()*3-ROW($L$4)-ROW($F$4)+1,COLUMN(J$3)))=0,"",INDIRECT(ADDRESS(ROW()*3-ROW($L$4)-ROW($F$4)+1,COLUMN(J$3))))</f>
        <v>0.13139999999999999</v>
      </c>
      <c r="X14" s="23" cm="1">
        <f t="array" aca="1" ref="X14" ca="1">IF(INDIRECT(ADDRESS(ROW()*3-ROW($L$4)-ROW($F$4),COLUMN(G$3)))=0,"",INDIRECT(ADDRESS(ROW()*3-ROW($L$4)-ROW($F$4)+2,COLUMN(G$3))))</f>
        <v>9.3445999999999998</v>
      </c>
      <c r="Y14" s="23" cm="1">
        <f t="array" aca="1" ref="Y14" ca="1">IF(INDIRECT(ADDRESS(ROW()*3-ROW($L$4)-ROW($F$4),COLUMN(H$3)))=0,"",INDIRECT(ADDRESS(ROW()*3-ROW($L$4)-ROW($F$4)+2,COLUMN(H$3))))</f>
        <v>3.0236999999999998</v>
      </c>
      <c r="Z14" s="23" cm="1">
        <f t="array" aca="1" ref="Z14" ca="1">IF(INDIRECT(ADDRESS(ROW()*3-ROW($L$4)-ROW($F$4),COLUMN(I$3)))=0,"",INDIRECT(ADDRESS(ROW()*3-ROW($L$4)-ROW($F$4)+2,COLUMN(I$3))))</f>
        <v>6.1878000000000002</v>
      </c>
      <c r="AA14" s="23" cm="1">
        <f t="array" aca="1" ref="AA14" ca="1">IF(INDIRECT(ADDRESS(ROW()*3-ROW($L$4)-ROW($F$4),COLUMN(J$3)))=0,"",INDIRECT(ADDRESS(ROW()*3-ROW($L$4)-ROW($F$4)+2,COLUMN(J$3))))</f>
        <v>0.1331</v>
      </c>
      <c r="AD14" s="19">
        <f t="shared" si="2"/>
        <v>3.0209999999999999</v>
      </c>
      <c r="AE14" s="19">
        <f t="shared" si="3"/>
        <v>0</v>
      </c>
    </row>
    <row r="15" spans="1:31" ht="15" thickBot="1">
      <c r="A15" s="3" t="s">
        <v>22</v>
      </c>
      <c r="B15" s="39">
        <v>2.2690000000000001E-4</v>
      </c>
      <c r="C15" s="205"/>
      <c r="D15" s="205"/>
      <c r="E15" s="216"/>
      <c r="F15" s="3" t="s">
        <v>22</v>
      </c>
      <c r="G15" s="187">
        <v>3.7039</v>
      </c>
      <c r="H15" s="188">
        <v>0.53269999999999973</v>
      </c>
      <c r="I15" s="188">
        <v>3.0668000000000002</v>
      </c>
      <c r="J15" s="188">
        <v>0.10440000000000001</v>
      </c>
      <c r="K15" s="19"/>
      <c r="L15" s="28">
        <f t="shared" si="1"/>
        <v>2021</v>
      </c>
      <c r="M15" s="12" t="s">
        <v>13</v>
      </c>
      <c r="N15" s="14" t="s">
        <v>14</v>
      </c>
      <c r="O15" s="21" cm="1">
        <f t="array" aca="1" ref="O15" ca="1">IF(INDIRECT(ADDRESS(ROW()*3-ROW($L$4)-ROW($F$4),COLUMN($E$2)))=0,"",INDIRECT(ADDRESS(ROW()*3-ROW($L$4)-ROW($F$4),COLUMN($E$2))))</f>
        <v>784.59</v>
      </c>
      <c r="P15" s="23" cm="1">
        <f t="array" aca="1" ref="P15" ca="1">IF(INDIRECT(ADDRESS(ROW()*3-ROW($L$4)-ROW($F$4),COLUMN(G$3)))=0,"",INDIRECT(ADDRESS(ROW()*3-ROW($L$4)-ROW($F$4),COLUMN(G$3))))</f>
        <v>10.918781880000001</v>
      </c>
      <c r="Q15" s="23" cm="1">
        <f t="array" aca="1" ref="Q15" ca="1">IF(INDIRECT(ADDRESS(ROW()*3-ROW($L$4)-ROW($F$4),COLUMN(H$3)))=0,"",INDIRECT(ADDRESS(ROW()*3-ROW($L$4)-ROW($F$4),COLUMN(H$3))))</f>
        <v>3.6224696399999994</v>
      </c>
      <c r="R15" s="23" cm="1">
        <f t="array" aca="1" ref="R15" ca="1">IF(INDIRECT(ADDRESS(ROW()*3-ROW($L$4)-ROW($F$4),COLUMN(I$3)))=0,"",INDIRECT(ADDRESS(ROW()*3-ROW($L$4)-ROW($F$4),COLUMN(I$3))))</f>
        <v>7.16337344</v>
      </c>
      <c r="S15" s="23" cm="1">
        <f t="array" aca="1" ref="S15" ca="1">IF(INDIRECT(ADDRESS(ROW()*3-ROW($L$4)-ROW($F$4),COLUMN(J$3)))=0,"",INDIRECT(ADDRESS(ROW()*3-ROW($L$4)-ROW($F$4),COLUMN(J$3))))</f>
        <v>0.1329388</v>
      </c>
      <c r="T15" s="68" cm="1">
        <f t="array" aca="1" ref="T15" ca="1">IF(INDIRECT(ADDRESS(ROW()*3-ROW($L$4)-ROW($F$4)+1,COLUMN(G$3)))=0,"",INDIRECT(ADDRESS(ROW()*3-ROW($L$4)-ROW($F$4)+1,COLUMN(G$3))))</f>
        <v>11.038475610000001</v>
      </c>
      <c r="U15" s="68" cm="1">
        <f t="array" aca="1" ref="U15" ca="1">IF(INDIRECT(ADDRESS(ROW()*3-ROW($L$4)-ROW($F$4)+1,COLUMN(H$3)))=0,"",INDIRECT(ADDRESS(ROW()*3-ROW($L$4)-ROW($F$4)+1,COLUMN(H$3))))</f>
        <v>3.6621798299999999</v>
      </c>
      <c r="V15" s="68" cm="1">
        <f t="array" aca="1" ref="V15" ca="1">IF(INDIRECT(ADDRESS(ROW()*3-ROW($L$4)-ROW($F$4)+1,COLUMN(I$3)))=0,"",INDIRECT(ADDRESS(ROW()*3-ROW($L$4)-ROW($F$4)+1,COLUMN(I$3))))</f>
        <v>7.2418996800000013</v>
      </c>
      <c r="W15" s="68" cm="1">
        <f t="array" aca="1" ref="W15" ca="1">IF(INDIRECT(ADDRESS(ROW()*3-ROW($L$4)-ROW($F$4)+1,COLUMN(J$3)))=0,"",INDIRECT(ADDRESS(ROW()*3-ROW($L$4)-ROW($F$4)+1,COLUMN(J$3))))</f>
        <v>0.13439610000000002</v>
      </c>
      <c r="X15" s="23" cm="1">
        <f t="array" aca="1" ref="X15" ca="1">IF(INDIRECT(ADDRESS(ROW()*3-ROW($L$4)-ROW($F$4),COLUMN(G$3)))=0,"",INDIRECT(ADDRESS(ROW()*3-ROW($L$4)-ROW($F$4)+2,COLUMN(G$3))))</f>
        <v>11.17658376</v>
      </c>
      <c r="Y15" s="23" cm="1">
        <f t="array" aca="1" ref="Y15" ca="1">IF(INDIRECT(ADDRESS(ROW()*3-ROW($L$4)-ROW($F$4),COLUMN(H$3)))=0,"",INDIRECT(ADDRESS(ROW()*3-ROW($L$4)-ROW($F$4)+2,COLUMN(H$3))))</f>
        <v>3.7079992799999997</v>
      </c>
      <c r="Z15" s="23" cm="1">
        <f t="array" aca="1" ref="Z15" ca="1">IF(INDIRECT(ADDRESS(ROW()*3-ROW($L$4)-ROW($F$4),COLUMN(I$3)))=0,"",INDIRECT(ADDRESS(ROW()*3-ROW($L$4)-ROW($F$4)+2,COLUMN(I$3))))</f>
        <v>7.3325068800000004</v>
      </c>
      <c r="AA15" s="23" cm="1">
        <f t="array" aca="1" ref="AA15" ca="1">IF(INDIRECT(ADDRESS(ROW()*3-ROW($L$4)-ROW($F$4),COLUMN(J$3)))=0,"",INDIRECT(ADDRESS(ROW()*3-ROW($L$4)-ROW($F$4)+2,COLUMN(J$3))))</f>
        <v>0.13607760000000002</v>
      </c>
      <c r="AD15" s="19">
        <f t="shared" si="2"/>
        <v>3.0668000000000002</v>
      </c>
      <c r="AE15" s="19">
        <f t="shared" si="3"/>
        <v>0</v>
      </c>
    </row>
    <row r="16" spans="1:31" ht="15" thickBot="1">
      <c r="A16" s="3" t="s">
        <v>20</v>
      </c>
      <c r="B16" s="39">
        <v>2.2058000000000001E-4</v>
      </c>
      <c r="C16" s="205" t="s">
        <v>7</v>
      </c>
      <c r="D16" s="205" t="s">
        <v>8</v>
      </c>
      <c r="E16" s="216">
        <v>472.31</v>
      </c>
      <c r="F16" s="3" t="s">
        <v>20</v>
      </c>
      <c r="G16" s="187">
        <v>3.8008000000000002</v>
      </c>
      <c r="H16" s="188">
        <v>0.58540000000000003</v>
      </c>
      <c r="I16" s="188">
        <v>3.1177000000000001</v>
      </c>
      <c r="J16" s="188">
        <v>9.7699999999999995E-2</v>
      </c>
      <c r="K16" s="19"/>
      <c r="L16" s="29">
        <f t="shared" si="1"/>
        <v>2021</v>
      </c>
      <c r="M16" s="13" t="s">
        <v>14</v>
      </c>
      <c r="N16" s="15" t="s">
        <v>4</v>
      </c>
      <c r="O16" s="21" cm="1">
        <f t="array" aca="1" ref="O16" ca="1">IF(INDIRECT(ADDRESS(ROW()*3-ROW($L$4)-ROW($F$4),COLUMN($E$2)))=0,"",INDIRECT(ADDRESS(ROW()*3-ROW($L$4)-ROW($F$4),COLUMN($E$2))))</f>
        <v>762.96</v>
      </c>
      <c r="P16" s="23" cm="1">
        <f t="array" aca="1" ref="P16" ca="1">IF(INDIRECT(ADDRESS(ROW()*3-ROW($L$4)-ROW($F$4),COLUMN(G$3)))=0,"",INDIRECT(ADDRESS(ROW()*3-ROW($L$4)-ROW($F$4),COLUMN(G$3))))</f>
        <v>10.4314</v>
      </c>
      <c r="Q16" s="23" cm="1">
        <f t="array" aca="1" ref="Q16" ca="1">IF(INDIRECT(ADDRESS(ROW()*3-ROW($L$4)-ROW($F$4),COLUMN(H$3)))=0,"",INDIRECT(ADDRESS(ROW()*3-ROW($L$4)-ROW($F$4),COLUMN(H$3))))</f>
        <v>4.1129999999999995</v>
      </c>
      <c r="R16" s="23" cm="1">
        <f t="array" aca="1" ref="R16" ca="1">IF(INDIRECT(ADDRESS(ROW()*3-ROW($L$4)-ROW($F$4),COLUMN(I$3)))=0,"",INDIRECT(ADDRESS(ROW()*3-ROW($L$4)-ROW($F$4),COLUMN(I$3))))</f>
        <v>6.1877000000000004</v>
      </c>
      <c r="S16" s="23" cm="1">
        <f t="array" aca="1" ref="S16" ca="1">IF(INDIRECT(ADDRESS(ROW()*3-ROW($L$4)-ROW($F$4),COLUMN(J$3)))=0,"",INDIRECT(ADDRESS(ROW()*3-ROW($L$4)-ROW($F$4),COLUMN(J$3))))</f>
        <v>0.13070000000000001</v>
      </c>
      <c r="T16" s="68" cm="1">
        <f t="array" aca="1" ref="T16" ca="1">IF(INDIRECT(ADDRESS(ROW()*3-ROW($L$4)-ROW($F$4)+1,COLUMN(G$3)))=0,"",INDIRECT(ADDRESS(ROW()*3-ROW($L$4)-ROW($F$4)+1,COLUMN(G$3))))</f>
        <v>10.5458</v>
      </c>
      <c r="U16" s="68" cm="1">
        <f t="array" aca="1" ref="U16" ca="1">IF(INDIRECT(ADDRESS(ROW()*3-ROW($L$4)-ROW($F$4)+1,COLUMN(H$3)))=0,"",INDIRECT(ADDRESS(ROW()*3-ROW($L$4)-ROW($F$4)+1,COLUMN(H$3))))</f>
        <v>4.1580999999999992</v>
      </c>
      <c r="V16" s="68" cm="1">
        <f t="array" aca="1" ref="V16" ca="1">IF(INDIRECT(ADDRESS(ROW()*3-ROW($L$4)-ROW($F$4)+1,COLUMN(I$3)))=0,"",INDIRECT(ADDRESS(ROW()*3-ROW($L$4)-ROW($F$4)+1,COLUMN(I$3))))</f>
        <v>6.2556000000000003</v>
      </c>
      <c r="W16" s="68" cm="1">
        <f t="array" aca="1" ref="W16" ca="1">IF(INDIRECT(ADDRESS(ROW()*3-ROW($L$4)-ROW($F$4)+1,COLUMN(J$3)))=0,"",INDIRECT(ADDRESS(ROW()*3-ROW($L$4)-ROW($F$4)+1,COLUMN(J$3))))</f>
        <v>0.1321</v>
      </c>
      <c r="X16" s="23" cm="1">
        <f t="array" aca="1" ref="X16" ca="1">IF(INDIRECT(ADDRESS(ROW()*3-ROW($L$4)-ROW($F$4),COLUMN(G$3)))=0,"",INDIRECT(ADDRESS(ROW()*3-ROW($L$4)-ROW($F$4)+2,COLUMN(G$3))))</f>
        <v>10.6777</v>
      </c>
      <c r="Y16" s="23" cm="1">
        <f t="array" aca="1" ref="Y16" ca="1">IF(INDIRECT(ADDRESS(ROW()*3-ROW($L$4)-ROW($F$4),COLUMN(H$3)))=0,"",INDIRECT(ADDRESS(ROW()*3-ROW($L$4)-ROW($F$4)+2,COLUMN(H$3))))</f>
        <v>4.2100999999999997</v>
      </c>
      <c r="Z16" s="23" cm="1">
        <f t="array" aca="1" ref="Z16" ca="1">IF(INDIRECT(ADDRESS(ROW()*3-ROW($L$4)-ROW($F$4),COLUMN(I$3)))=0,"",INDIRECT(ADDRESS(ROW()*3-ROW($L$4)-ROW($F$4)+2,COLUMN(I$3))))</f>
        <v>6.3338000000000001</v>
      </c>
      <c r="AA16" s="23" cm="1">
        <f t="array" aca="1" ref="AA16" ca="1">IF(INDIRECT(ADDRESS(ROW()*3-ROW($L$4)-ROW($F$4),COLUMN(J$3)))=0,"",INDIRECT(ADDRESS(ROW()*3-ROW($L$4)-ROW($F$4)+2,COLUMN(J$3))))</f>
        <v>0.1338</v>
      </c>
      <c r="AD16" s="19">
        <f t="shared" si="2"/>
        <v>3.1177000000000001</v>
      </c>
      <c r="AE16" s="19">
        <f t="shared" si="3"/>
        <v>0</v>
      </c>
    </row>
    <row r="17" spans="1:31" ht="15" thickBot="1">
      <c r="A17" s="3" t="s">
        <v>21</v>
      </c>
      <c r="B17" s="39">
        <v>2.2351000000000001E-4</v>
      </c>
      <c r="C17" s="205"/>
      <c r="D17" s="205"/>
      <c r="E17" s="216"/>
      <c r="F17" s="3" t="s">
        <v>21</v>
      </c>
      <c r="G17" s="187">
        <v>3.8513000000000002</v>
      </c>
      <c r="H17" s="188">
        <v>0.59320000000000017</v>
      </c>
      <c r="I17" s="188">
        <v>3.1591</v>
      </c>
      <c r="J17" s="188">
        <v>9.9000000000000005E-2</v>
      </c>
      <c r="K17" s="19"/>
      <c r="AD17" s="19">
        <f t="shared" si="2"/>
        <v>3.1591</v>
      </c>
      <c r="AE17" s="19">
        <f t="shared" si="3"/>
        <v>0</v>
      </c>
    </row>
    <row r="18" spans="1:31" ht="16" thickBot="1">
      <c r="A18" s="3" t="s">
        <v>22</v>
      </c>
      <c r="B18" s="39">
        <v>2.2690000000000001E-4</v>
      </c>
      <c r="C18" s="205"/>
      <c r="D18" s="205"/>
      <c r="E18" s="216"/>
      <c r="F18" s="3" t="s">
        <v>22</v>
      </c>
      <c r="G18" s="187">
        <v>3.9097</v>
      </c>
      <c r="H18" s="188">
        <v>0.60220000000000007</v>
      </c>
      <c r="I18" s="188">
        <v>3.2069999999999999</v>
      </c>
      <c r="J18" s="188">
        <v>0.10050000000000001</v>
      </c>
      <c r="K18" s="19"/>
      <c r="L18" s="16" t="str">
        <f>"Αναπροσαρμογή Καυσίμων " &amp; L4 &amp; " - Ψηλή Τάση  (c/kWh)"</f>
        <v>Αναπροσαρμογή Καυσίμων 2021 - Ψηλή Τάση  (c/kWh)</v>
      </c>
      <c r="U18" s="16" t="str">
        <f>"Αναπροσαρμογή Καυσίμων " &amp; L4 &amp; " - Χαμηλή Τάση (c/kWh)"</f>
        <v>Αναπροσαρμογή Καυσίμων 2021 - Χαμηλή Τάση (c/kWh)</v>
      </c>
      <c r="AD18" s="19">
        <f t="shared" si="2"/>
        <v>3.2069999999999999</v>
      </c>
      <c r="AE18" s="19">
        <f t="shared" si="3"/>
        <v>0</v>
      </c>
    </row>
    <row r="19" spans="1:31" ht="15" thickBot="1">
      <c r="A19" s="3" t="s">
        <v>20</v>
      </c>
      <c r="B19" s="39">
        <v>2.2058000000000001E-4</v>
      </c>
      <c r="C19" s="205" t="s">
        <v>8</v>
      </c>
      <c r="D19" s="205" t="s">
        <v>9</v>
      </c>
      <c r="E19" s="216">
        <v>511.12</v>
      </c>
      <c r="F19" s="3" t="s">
        <v>20</v>
      </c>
      <c r="G19" s="187">
        <v>4.6569000000000003</v>
      </c>
      <c r="H19" s="188">
        <v>1.0193000000000003</v>
      </c>
      <c r="I19" s="188">
        <v>3.5688</v>
      </c>
      <c r="J19" s="188">
        <v>6.88E-2</v>
      </c>
      <c r="K19" s="19"/>
      <c r="AD19" s="19">
        <f t="shared" si="2"/>
        <v>3.5688</v>
      </c>
      <c r="AE19" s="19">
        <f t="shared" si="3"/>
        <v>0</v>
      </c>
    </row>
    <row r="20" spans="1:31" ht="15" thickBot="1">
      <c r="A20" s="3" t="s">
        <v>21</v>
      </c>
      <c r="B20" s="39">
        <v>2.2351000000000001E-4</v>
      </c>
      <c r="C20" s="205"/>
      <c r="D20" s="205"/>
      <c r="E20" s="216"/>
      <c r="F20" s="3" t="s">
        <v>21</v>
      </c>
      <c r="G20" s="187">
        <v>4.7187000000000001</v>
      </c>
      <c r="H20" s="188">
        <v>1.0327999999999999</v>
      </c>
      <c r="I20" s="188">
        <v>3.6162000000000001</v>
      </c>
      <c r="J20" s="188">
        <v>6.9699999999999998E-2</v>
      </c>
      <c r="K20" s="19"/>
      <c r="AD20" s="19">
        <f t="shared" si="2"/>
        <v>3.6162000000000001</v>
      </c>
      <c r="AE20" s="19">
        <f t="shared" si="3"/>
        <v>0</v>
      </c>
    </row>
    <row r="21" spans="1:31" ht="15" thickBot="1">
      <c r="A21" s="3" t="s">
        <v>22</v>
      </c>
      <c r="B21" s="39">
        <v>2.2690000000000001E-4</v>
      </c>
      <c r="C21" s="205"/>
      <c r="D21" s="205"/>
      <c r="E21" s="216"/>
      <c r="F21" s="3" t="s">
        <v>22</v>
      </c>
      <c r="G21" s="187">
        <v>4.7903000000000002</v>
      </c>
      <c r="H21" s="188">
        <v>1.0485000000000004</v>
      </c>
      <c r="I21" s="188">
        <v>3.6709999999999998</v>
      </c>
      <c r="J21" s="188">
        <v>7.0800000000000002E-2</v>
      </c>
      <c r="K21" s="19"/>
      <c r="AD21" s="19">
        <f t="shared" si="2"/>
        <v>3.6709999999999998</v>
      </c>
      <c r="AE21" s="19">
        <f t="shared" si="3"/>
        <v>0</v>
      </c>
    </row>
    <row r="22" spans="1:31" ht="15" thickBot="1">
      <c r="A22" s="3" t="s">
        <v>20</v>
      </c>
      <c r="B22" s="39">
        <v>2.2058000000000001E-4</v>
      </c>
      <c r="C22" s="205" t="s">
        <v>9</v>
      </c>
      <c r="D22" s="205" t="s">
        <v>10</v>
      </c>
      <c r="E22" s="216">
        <v>521.30999999999995</v>
      </c>
      <c r="F22" s="3" t="s">
        <v>20</v>
      </c>
      <c r="G22" s="187">
        <v>4.8817000000000004</v>
      </c>
      <c r="H22" s="188">
        <v>1.1853000000000005</v>
      </c>
      <c r="I22" s="188">
        <v>3.6242999999999999</v>
      </c>
      <c r="J22" s="188">
        <v>7.2099999999999997E-2</v>
      </c>
      <c r="K22" s="19"/>
      <c r="AD22" s="19">
        <f t="shared" si="2"/>
        <v>3.6242999999999999</v>
      </c>
      <c r="AE22" s="19">
        <f t="shared" si="3"/>
        <v>0</v>
      </c>
    </row>
    <row r="23" spans="1:31" ht="15" thickBot="1">
      <c r="A23" s="3" t="s">
        <v>21</v>
      </c>
      <c r="B23" s="39">
        <v>2.2351000000000001E-4</v>
      </c>
      <c r="C23" s="205"/>
      <c r="D23" s="205"/>
      <c r="E23" s="216"/>
      <c r="F23" s="3" t="s">
        <v>21</v>
      </c>
      <c r="G23" s="187">
        <v>4.9465000000000003</v>
      </c>
      <c r="H23" s="188">
        <v>1.2009000000000005</v>
      </c>
      <c r="I23" s="188">
        <v>3.6724999999999999</v>
      </c>
      <c r="J23" s="188">
        <v>7.3099999999999998E-2</v>
      </c>
      <c r="K23" s="19"/>
      <c r="AD23" s="19">
        <f t="shared" si="2"/>
        <v>3.6724999999999999</v>
      </c>
      <c r="AE23" s="19">
        <f t="shared" si="3"/>
        <v>0</v>
      </c>
    </row>
    <row r="24" spans="1:31" ht="15" thickBot="1">
      <c r="A24" s="3" t="s">
        <v>24</v>
      </c>
      <c r="B24" s="39">
        <v>2.2690000000000001E-4</v>
      </c>
      <c r="C24" s="205"/>
      <c r="D24" s="205"/>
      <c r="E24" s="216"/>
      <c r="F24" s="3" t="s">
        <v>24</v>
      </c>
      <c r="G24" s="187">
        <v>5.0214999999999996</v>
      </c>
      <c r="H24" s="188">
        <v>1.2190999999999994</v>
      </c>
      <c r="I24" s="188">
        <v>3.7282000000000002</v>
      </c>
      <c r="J24" s="188">
        <v>7.4200000000000002E-2</v>
      </c>
      <c r="K24" s="19"/>
      <c r="AD24" s="19">
        <f t="shared" si="2"/>
        <v>3.7282000000000002</v>
      </c>
      <c r="AE24" s="19">
        <f t="shared" si="3"/>
        <v>0</v>
      </c>
    </row>
    <row r="25" spans="1:31" ht="15" thickBot="1">
      <c r="A25" s="3" t="s">
        <v>20</v>
      </c>
      <c r="B25" s="38">
        <v>2.2531999999999999E-4</v>
      </c>
      <c r="C25" s="205" t="s">
        <v>10</v>
      </c>
      <c r="D25" s="205" t="s">
        <v>11</v>
      </c>
      <c r="E25" s="216">
        <v>510.42</v>
      </c>
      <c r="F25" s="3" t="s">
        <v>20</v>
      </c>
      <c r="G25" s="187">
        <v>4.7412000000000001</v>
      </c>
      <c r="H25" s="188">
        <v>1.7244000000000002</v>
      </c>
      <c r="I25" s="188">
        <v>2.8956</v>
      </c>
      <c r="J25" s="188">
        <v>0.1212</v>
      </c>
      <c r="K25" s="19"/>
      <c r="AD25" s="19">
        <f t="shared" si="2"/>
        <v>2.8956</v>
      </c>
      <c r="AE25" s="19">
        <f t="shared" si="3"/>
        <v>0</v>
      </c>
    </row>
    <row r="26" spans="1:31" ht="15" thickBot="1">
      <c r="A26" s="3" t="s">
        <v>21</v>
      </c>
      <c r="B26" s="38">
        <v>2.2779000000000001E-4</v>
      </c>
      <c r="C26" s="205"/>
      <c r="D26" s="205"/>
      <c r="E26" s="216"/>
      <c r="F26" s="3" t="s">
        <v>21</v>
      </c>
      <c r="G26" s="187">
        <v>4.7931999999999997</v>
      </c>
      <c r="H26" s="188">
        <v>1.7432999999999998</v>
      </c>
      <c r="I26" s="188">
        <v>2.9272999999999998</v>
      </c>
      <c r="J26" s="188">
        <v>0.1226</v>
      </c>
      <c r="K26" s="19"/>
      <c r="AD26" s="19">
        <f t="shared" si="2"/>
        <v>2.9272999999999998</v>
      </c>
      <c r="AE26" s="19">
        <f t="shared" si="3"/>
        <v>0</v>
      </c>
    </row>
    <row r="27" spans="1:31" ht="15" thickBot="1">
      <c r="A27" s="3" t="s">
        <v>22</v>
      </c>
      <c r="B27" s="38">
        <v>2.3064E-4</v>
      </c>
      <c r="C27" s="205"/>
      <c r="D27" s="205"/>
      <c r="E27" s="216"/>
      <c r="F27" s="3" t="s">
        <v>22</v>
      </c>
      <c r="G27" s="187">
        <v>4.8531000000000004</v>
      </c>
      <c r="H27" s="188">
        <v>1.7650000000000003</v>
      </c>
      <c r="I27" s="188">
        <v>2.964</v>
      </c>
      <c r="J27" s="188">
        <v>0.1241</v>
      </c>
      <c r="K27" s="19"/>
      <c r="AD27" s="19">
        <f t="shared" si="2"/>
        <v>2.964</v>
      </c>
      <c r="AE27" s="19">
        <f t="shared" si="3"/>
        <v>0</v>
      </c>
    </row>
    <row r="28" spans="1:31" ht="15" thickBot="1">
      <c r="A28" s="3" t="s">
        <v>20</v>
      </c>
      <c r="B28" s="38">
        <v>2.2531999999999999E-4</v>
      </c>
      <c r="C28" s="205" t="s">
        <v>11</v>
      </c>
      <c r="D28" s="205" t="s">
        <v>12</v>
      </c>
      <c r="E28" s="216">
        <v>501.69</v>
      </c>
      <c r="F28" s="3" t="s">
        <v>20</v>
      </c>
      <c r="G28" s="187">
        <v>4.5445000000000002</v>
      </c>
      <c r="H28" s="188">
        <v>2.2490000000000001</v>
      </c>
      <c r="I28" s="188">
        <v>2.1823999999999999</v>
      </c>
      <c r="J28" s="188">
        <v>0.11310000000000001</v>
      </c>
      <c r="K28" s="19"/>
      <c r="AD28" s="19">
        <f t="shared" si="2"/>
        <v>2.1823999999999999</v>
      </c>
      <c r="AE28" s="19">
        <f t="shared" si="3"/>
        <v>0</v>
      </c>
    </row>
    <row r="29" spans="1:31" ht="15" thickBot="1">
      <c r="A29" s="3" t="s">
        <v>25</v>
      </c>
      <c r="B29" s="38">
        <v>2.2779000000000001E-4</v>
      </c>
      <c r="C29" s="205"/>
      <c r="D29" s="205"/>
      <c r="E29" s="216"/>
      <c r="F29" s="3" t="s">
        <v>25</v>
      </c>
      <c r="G29" s="187">
        <v>4.5942999999999996</v>
      </c>
      <c r="H29" s="188">
        <v>2.2734999999999999</v>
      </c>
      <c r="I29" s="188">
        <v>2.2063999999999999</v>
      </c>
      <c r="J29" s="188">
        <v>0.1144</v>
      </c>
      <c r="K29" s="19"/>
      <c r="AD29" s="19">
        <f t="shared" si="2"/>
        <v>2.2063999999999999</v>
      </c>
      <c r="AE29" s="19">
        <f t="shared" si="3"/>
        <v>0</v>
      </c>
    </row>
    <row r="30" spans="1:31" ht="15" thickBot="1">
      <c r="A30" s="3" t="s">
        <v>26</v>
      </c>
      <c r="B30" s="38">
        <v>2.3064E-4</v>
      </c>
      <c r="C30" s="205"/>
      <c r="D30" s="205"/>
      <c r="E30" s="216"/>
      <c r="F30" s="3" t="s">
        <v>26</v>
      </c>
      <c r="G30" s="187">
        <v>4.6517999999999997</v>
      </c>
      <c r="H30" s="188">
        <v>2.3019999999999996</v>
      </c>
      <c r="I30" s="188">
        <v>2.234</v>
      </c>
      <c r="J30" s="188">
        <v>0.1158</v>
      </c>
      <c r="K30" s="19"/>
      <c r="AD30" s="19">
        <f t="shared" si="2"/>
        <v>2.234</v>
      </c>
      <c r="AE30" s="19">
        <f t="shared" si="3"/>
        <v>0</v>
      </c>
    </row>
    <row r="31" spans="1:31" ht="15" thickBot="1">
      <c r="A31" s="3" t="s">
        <v>20</v>
      </c>
      <c r="B31" s="38">
        <v>2.2531999999999999E-4</v>
      </c>
      <c r="C31" s="205" t="s">
        <v>12</v>
      </c>
      <c r="D31" s="205" t="s">
        <v>17</v>
      </c>
      <c r="E31" s="216">
        <v>549.05999999999995</v>
      </c>
      <c r="F31" s="3" t="s">
        <v>20</v>
      </c>
      <c r="G31" s="187">
        <v>5.6117999999999997</v>
      </c>
      <c r="H31" s="188">
        <v>2.7686999999999995</v>
      </c>
      <c r="I31" s="188">
        <v>2.7147000000000001</v>
      </c>
      <c r="J31" s="188">
        <v>0.12839999999999999</v>
      </c>
      <c r="K31" s="19"/>
      <c r="AD31" s="19">
        <f t="shared" si="2"/>
        <v>2.7147000000000001</v>
      </c>
      <c r="AE31" s="19">
        <f t="shared" si="3"/>
        <v>0</v>
      </c>
    </row>
    <row r="32" spans="1:31" ht="15" thickBot="1">
      <c r="A32" s="3" t="s">
        <v>25</v>
      </c>
      <c r="B32" s="38">
        <v>2.2779000000000001E-4</v>
      </c>
      <c r="C32" s="205"/>
      <c r="D32" s="205"/>
      <c r="E32" s="216"/>
      <c r="F32" s="3" t="s">
        <v>25</v>
      </c>
      <c r="G32" s="187">
        <v>5.6733000000000002</v>
      </c>
      <c r="H32" s="188">
        <v>2.7991000000000001</v>
      </c>
      <c r="I32" s="188">
        <v>2.7444000000000002</v>
      </c>
      <c r="J32" s="188">
        <v>0.1298</v>
      </c>
      <c r="K32" s="19"/>
      <c r="AD32" s="19">
        <f t="shared" si="2"/>
        <v>2.7444000000000002</v>
      </c>
      <c r="AE32" s="19">
        <f t="shared" si="3"/>
        <v>0</v>
      </c>
    </row>
    <row r="33" spans="1:31" ht="15" thickBot="1">
      <c r="A33" s="3" t="s">
        <v>26</v>
      </c>
      <c r="B33" s="38">
        <v>2.3064E-4</v>
      </c>
      <c r="C33" s="205"/>
      <c r="D33" s="205"/>
      <c r="E33" s="216"/>
      <c r="F33" s="3" t="s">
        <v>26</v>
      </c>
      <c r="G33" s="187">
        <v>5.7443</v>
      </c>
      <c r="H33" s="188">
        <v>2.8340000000000001</v>
      </c>
      <c r="I33" s="188">
        <v>2.7787999999999999</v>
      </c>
      <c r="J33" s="188">
        <v>0.13150000000000001</v>
      </c>
      <c r="K33" s="19"/>
      <c r="AD33" s="19">
        <f t="shared" si="2"/>
        <v>2.7787999999999999</v>
      </c>
      <c r="AE33" s="19">
        <f t="shared" si="3"/>
        <v>0</v>
      </c>
    </row>
    <row r="34" spans="1:31" ht="15" thickBot="1">
      <c r="A34" s="3" t="s">
        <v>20</v>
      </c>
      <c r="B34" s="38">
        <v>2.2531999999999999E-4</v>
      </c>
      <c r="C34" s="205" t="s">
        <v>17</v>
      </c>
      <c r="D34" s="205" t="s">
        <v>30</v>
      </c>
      <c r="E34" s="216">
        <v>705.16</v>
      </c>
      <c r="F34" s="3" t="s">
        <v>20</v>
      </c>
      <c r="G34" s="187">
        <v>9.1290999999999993</v>
      </c>
      <c r="H34" s="188">
        <v>2.9539999999999997</v>
      </c>
      <c r="I34" s="188">
        <v>6.0450999999999997</v>
      </c>
      <c r="J34" s="188">
        <v>0.13</v>
      </c>
      <c r="K34" s="19"/>
      <c r="AD34" s="19">
        <f t="shared" si="2"/>
        <v>6.0450999999999997</v>
      </c>
      <c r="AE34" s="19">
        <f t="shared" si="3"/>
        <v>0</v>
      </c>
    </row>
    <row r="35" spans="1:31" ht="15" thickBot="1">
      <c r="A35" s="3" t="s">
        <v>25</v>
      </c>
      <c r="B35" s="38">
        <v>2.2779000000000001E-4</v>
      </c>
      <c r="C35" s="205"/>
      <c r="D35" s="205"/>
      <c r="E35" s="216"/>
      <c r="F35" s="3" t="s">
        <v>25</v>
      </c>
      <c r="G35" s="187">
        <v>9.2291000000000007</v>
      </c>
      <c r="H35" s="188">
        <v>2.9837000000000007</v>
      </c>
      <c r="I35" s="188">
        <v>6.1139999999999999</v>
      </c>
      <c r="J35" s="188">
        <v>0.13139999999999999</v>
      </c>
      <c r="K35" s="19"/>
      <c r="AD35" s="19">
        <f t="shared" si="2"/>
        <v>6.1139999999999999</v>
      </c>
      <c r="AE35" s="19">
        <f t="shared" si="3"/>
        <v>0</v>
      </c>
    </row>
    <row r="36" spans="1:31" ht="15" thickBot="1">
      <c r="A36" s="3" t="s">
        <v>26</v>
      </c>
      <c r="B36" s="38">
        <v>2.3064E-4</v>
      </c>
      <c r="C36" s="205"/>
      <c r="D36" s="205"/>
      <c r="E36" s="216"/>
      <c r="F36" s="3" t="s">
        <v>26</v>
      </c>
      <c r="G36" s="187">
        <v>9.3445999999999998</v>
      </c>
      <c r="H36" s="188">
        <v>3.0236999999999998</v>
      </c>
      <c r="I36" s="188">
        <v>6.1878000000000002</v>
      </c>
      <c r="J36" s="188">
        <v>0.1331</v>
      </c>
      <c r="K36" s="19"/>
      <c r="AD36" s="19">
        <f t="shared" si="2"/>
        <v>6.1878000000000002</v>
      </c>
      <c r="AE36" s="19">
        <f t="shared" si="3"/>
        <v>0</v>
      </c>
    </row>
    <row r="37" spans="1:31" ht="15.75" customHeight="1" thickBot="1">
      <c r="A37" s="3" t="s">
        <v>20</v>
      </c>
      <c r="B37" s="38">
        <v>2.2531999999999999E-4</v>
      </c>
      <c r="C37" s="205" t="s">
        <v>13</v>
      </c>
      <c r="D37" s="205" t="s">
        <v>14</v>
      </c>
      <c r="E37" s="216">
        <v>784.59</v>
      </c>
      <c r="F37" s="3" t="s">
        <v>20</v>
      </c>
      <c r="G37" s="187">
        <v>10.918781880000001</v>
      </c>
      <c r="H37" s="188">
        <v>3.6224696399999994</v>
      </c>
      <c r="I37" s="188">
        <v>7.16337344</v>
      </c>
      <c r="J37" s="188">
        <v>0.1329388</v>
      </c>
      <c r="K37" s="19"/>
      <c r="AD37" s="19">
        <f t="shared" si="2"/>
        <v>7.16337344</v>
      </c>
      <c r="AE37" s="19">
        <f t="shared" si="3"/>
        <v>0</v>
      </c>
    </row>
    <row r="38" spans="1:31" ht="15" thickBot="1">
      <c r="A38" s="3" t="s">
        <v>25</v>
      </c>
      <c r="B38" s="38">
        <v>2.2779000000000001E-4</v>
      </c>
      <c r="C38" s="205"/>
      <c r="D38" s="205"/>
      <c r="E38" s="216"/>
      <c r="F38" s="3" t="s">
        <v>25</v>
      </c>
      <c r="G38" s="187">
        <v>11.038475610000001</v>
      </c>
      <c r="H38" s="188">
        <v>3.6621798299999999</v>
      </c>
      <c r="I38" s="188">
        <v>7.2418996800000013</v>
      </c>
      <c r="J38" s="188">
        <v>0.13439610000000002</v>
      </c>
      <c r="K38" s="19"/>
      <c r="AD38" s="19">
        <f t="shared" si="2"/>
        <v>7.2418996800000013</v>
      </c>
      <c r="AE38" s="19">
        <f t="shared" si="3"/>
        <v>0</v>
      </c>
    </row>
    <row r="39" spans="1:31" ht="15" thickBot="1">
      <c r="A39" s="3" t="s">
        <v>26</v>
      </c>
      <c r="B39" s="38">
        <v>2.3064E-4</v>
      </c>
      <c r="C39" s="205"/>
      <c r="D39" s="205"/>
      <c r="E39" s="216"/>
      <c r="F39" s="3" t="s">
        <v>26</v>
      </c>
      <c r="G39" s="187">
        <v>11.17658376</v>
      </c>
      <c r="H39" s="188">
        <v>3.7079992799999997</v>
      </c>
      <c r="I39" s="188">
        <v>7.3325068800000004</v>
      </c>
      <c r="J39" s="188">
        <v>0.13607760000000002</v>
      </c>
      <c r="K39" s="19"/>
      <c r="AD39" s="19">
        <f t="shared" si="2"/>
        <v>7.3325068800000004</v>
      </c>
      <c r="AE39" s="19">
        <f t="shared" si="3"/>
        <v>0</v>
      </c>
    </row>
    <row r="40" spans="1:31" ht="15" thickBot="1">
      <c r="A40" s="4" t="s">
        <v>20</v>
      </c>
      <c r="B40" s="38">
        <v>2.2531999999999999E-4</v>
      </c>
      <c r="C40" s="205" t="s">
        <v>15</v>
      </c>
      <c r="D40" s="205"/>
      <c r="E40" s="216">
        <v>762.96</v>
      </c>
      <c r="F40" s="4" t="s">
        <v>20</v>
      </c>
      <c r="G40" s="187">
        <v>10.4314</v>
      </c>
      <c r="H40" s="188">
        <f t="shared" ref="H40:H42" si="4">G40-I40-J40</f>
        <v>4.1129999999999995</v>
      </c>
      <c r="I40" s="188">
        <v>6.1877000000000004</v>
      </c>
      <c r="J40" s="188">
        <v>0.13070000000000001</v>
      </c>
      <c r="K40" s="19"/>
      <c r="AD40" s="19">
        <f t="shared" si="2"/>
        <v>6.1877000000000004</v>
      </c>
    </row>
    <row r="41" spans="1:31" ht="15" thickBot="1">
      <c r="A41" s="4" t="s">
        <v>25</v>
      </c>
      <c r="B41" s="38">
        <v>2.2779000000000001E-4</v>
      </c>
      <c r="C41" s="205"/>
      <c r="D41" s="205"/>
      <c r="E41" s="216"/>
      <c r="F41" s="4" t="s">
        <v>25</v>
      </c>
      <c r="G41" s="187">
        <v>10.5458</v>
      </c>
      <c r="H41" s="188">
        <f t="shared" si="4"/>
        <v>4.1580999999999992</v>
      </c>
      <c r="I41" s="188">
        <v>6.2556000000000003</v>
      </c>
      <c r="J41" s="188">
        <v>0.1321</v>
      </c>
      <c r="K41" s="19"/>
    </row>
    <row r="42" spans="1:31" ht="15" thickBot="1">
      <c r="A42" s="4" t="s">
        <v>26</v>
      </c>
      <c r="B42" s="38">
        <v>2.3064E-4</v>
      </c>
      <c r="C42" s="205"/>
      <c r="D42" s="205"/>
      <c r="E42" s="216"/>
      <c r="F42" s="4" t="s">
        <v>26</v>
      </c>
      <c r="G42" s="187">
        <v>10.6777</v>
      </c>
      <c r="H42" s="188">
        <f t="shared" si="4"/>
        <v>4.2100999999999997</v>
      </c>
      <c r="I42" s="188">
        <v>6.3338000000000001</v>
      </c>
      <c r="J42" s="188">
        <v>0.1338</v>
      </c>
      <c r="K42" s="19"/>
    </row>
    <row r="43" spans="1:31">
      <c r="C43" s="6" t="s">
        <v>16</v>
      </c>
    </row>
    <row r="45" spans="1:31" ht="15" thickBot="1"/>
    <row r="46" spans="1:31" ht="28.5" thickBot="1">
      <c r="G46" s="4" t="s">
        <v>39</v>
      </c>
      <c r="H46" s="47">
        <v>26869</v>
      </c>
    </row>
    <row r="47" spans="1:31" ht="28.5" thickBot="1">
      <c r="G47" s="4" t="s">
        <v>47</v>
      </c>
      <c r="H47" s="47">
        <v>27226</v>
      </c>
    </row>
    <row r="48" spans="1:31" ht="28.5" thickBot="1">
      <c r="G48" s="4" t="s">
        <v>48</v>
      </c>
      <c r="H48" s="47">
        <v>27639</v>
      </c>
    </row>
  </sheetData>
  <sheetProtection sheet="1" objects="1" scenarios="1"/>
  <mergeCells count="44">
    <mergeCell ref="C40:C42"/>
    <mergeCell ref="D40:D42"/>
    <mergeCell ref="E40:E42"/>
    <mergeCell ref="C34:C36"/>
    <mergeCell ref="D34:D36"/>
    <mergeCell ref="E34:E36"/>
    <mergeCell ref="C37:C39"/>
    <mergeCell ref="D37:D39"/>
    <mergeCell ref="E37:E39"/>
    <mergeCell ref="C28:C30"/>
    <mergeCell ref="D28:D30"/>
    <mergeCell ref="E28:E30"/>
    <mergeCell ref="C31:C33"/>
    <mergeCell ref="D31:D33"/>
    <mergeCell ref="E31:E33"/>
    <mergeCell ref="C22:C24"/>
    <mergeCell ref="D22:D24"/>
    <mergeCell ref="E22:E24"/>
    <mergeCell ref="C25:C27"/>
    <mergeCell ref="D25:D27"/>
    <mergeCell ref="E25:E27"/>
    <mergeCell ref="C16:C18"/>
    <mergeCell ref="D16:D18"/>
    <mergeCell ref="E16:E18"/>
    <mergeCell ref="C19:C21"/>
    <mergeCell ref="D19:D21"/>
    <mergeCell ref="E19:E21"/>
    <mergeCell ref="C10:C12"/>
    <mergeCell ref="D10:D12"/>
    <mergeCell ref="E10:E12"/>
    <mergeCell ref="C13:C15"/>
    <mergeCell ref="D13:D15"/>
    <mergeCell ref="E13:E15"/>
    <mergeCell ref="C7:C9"/>
    <mergeCell ref="D7:D9"/>
    <mergeCell ref="E7:E9"/>
    <mergeCell ref="C4:C6"/>
    <mergeCell ref="D4:D6"/>
    <mergeCell ref="E4:E6"/>
    <mergeCell ref="G1:J1"/>
    <mergeCell ref="G2:J2"/>
    <mergeCell ref="P2:S2"/>
    <mergeCell ref="T2:W2"/>
    <mergeCell ref="X2:AA2"/>
  </mergeCells>
  <pageMargins left="0.7" right="0.7" top="0.75" bottom="0.75" header="0.3" footer="0.3"/>
  <pageSetup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2013-26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Constantinos Varnavas</dc:creator>
  <cp:lastModifiedBy>Anayiotos Marios</cp:lastModifiedBy>
  <cp:lastPrinted>2024-11-29T06:24:24Z</cp:lastPrinted>
  <dcterms:created xsi:type="dcterms:W3CDTF">2021-09-29T08:42:40Z</dcterms:created>
  <dcterms:modified xsi:type="dcterms:W3CDTF">2026-05-07T10:19:05Z</dcterms:modified>
</cp:coreProperties>
</file>